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כוכי\מכרז 2-2019 ניקיון אשל הנשיא\"/>
    </mc:Choice>
  </mc:AlternateContent>
  <bookViews>
    <workbookView xWindow="240" yWindow="60" windowWidth="13920" windowHeight="12345" activeTab="2"/>
  </bookViews>
  <sheets>
    <sheet name="מחוון" sheetId="1" r:id="rId1"/>
    <sheet name="קריטריונים" sheetId="2" r:id="rId2"/>
    <sheet name="סיכום הצעות" sheetId="3" r:id="rId3"/>
  </sheets>
  <definedNames>
    <definedName name="_xlnm.Print_Area" localSheetId="0">מחוון!$A$1:$K$24</definedName>
    <definedName name="_xlnm.Print_Area" localSheetId="2">'סיכום הצעות'!$A$1:$L$31</definedName>
    <definedName name="_xlnm.Print_Area" localSheetId="1">קריטריונים!$A$1:$M$16</definedName>
    <definedName name="_xlnm.Print_Titles" localSheetId="0">מחוון!$1:$3</definedName>
  </definedNames>
  <calcPr calcId="152511"/>
</workbook>
</file>

<file path=xl/calcChain.xml><?xml version="1.0" encoding="utf-8"?>
<calcChain xmlns="http://schemas.openxmlformats.org/spreadsheetml/2006/main">
  <c r="L16" i="1" l="1"/>
  <c r="H16" i="1"/>
  <c r="E9" i="1"/>
  <c r="H8" i="1"/>
  <c r="L4" i="1" l="1"/>
  <c r="E13" i="1"/>
  <c r="H12" i="1"/>
  <c r="E5" i="1"/>
  <c r="H4" i="1"/>
  <c r="J4" i="3"/>
  <c r="H4" i="3"/>
  <c r="F4" i="3"/>
  <c r="J3" i="3"/>
  <c r="F3" i="3"/>
  <c r="D11" i="2"/>
  <c r="G21" i="3"/>
  <c r="I21" i="3"/>
  <c r="F8" i="3"/>
  <c r="L1" i="3"/>
  <c r="D9" i="2"/>
  <c r="D7" i="2"/>
  <c r="M1" i="2"/>
  <c r="H19" i="1"/>
  <c r="H18" i="1"/>
  <c r="L17" i="1"/>
  <c r="H17" i="1"/>
  <c r="M3" i="1"/>
</calcChain>
</file>

<file path=xl/sharedStrings.xml><?xml version="1.0" encoding="utf-8"?>
<sst xmlns="http://schemas.openxmlformats.org/spreadsheetml/2006/main" count="170" uniqueCount="108">
  <si>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</si>
  <si>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</si>
  <si>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</si>
  <si>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</si>
  <si>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</si>
  <si>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</si>
  <si>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</si>
  <si>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</si>
  <si>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</si>
  <si>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</si>
  <si>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</si>
  <si>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</si>
  <si>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</si>
  <si>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</si>
  <si>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</si>
  <si>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פסול</t>
  </si>
  <si>
    <t>התאמת הניסיון המוצג לנדרש במכרז</t>
  </si>
  <si>
    <t>ציון 1 - 10</t>
  </si>
  <si>
    <t>חוות דעת על המציע</t>
  </si>
  <si>
    <t>חוות דעת מס' 1</t>
  </si>
  <si>
    <t>חוות דעת מס' 2</t>
  </si>
  <si>
    <t>חוות דעת מס' 3</t>
  </si>
  <si>
    <t>שם וחתימה</t>
  </si>
  <si>
    <t>הערה : בכל הקשור לתנאי סף - אם פסול באחד הפרטים ההצעה תפסל על הסף ולא ייערך שיקלול של המרכיבים האחרים</t>
  </si>
  <si>
    <t>המשרד</t>
  </si>
  <si>
    <t xml:space="preserve">משרד החינוך </t>
  </si>
  <si>
    <t>מכרז מס':</t>
  </si>
  <si>
    <t>דף:</t>
  </si>
  <si>
    <t>קוד מכרז:</t>
  </si>
  <si>
    <t>היחידה</t>
  </si>
  <si>
    <t>מתוך:</t>
  </si>
  <si>
    <t>תאריך עדכון:</t>
  </si>
  <si>
    <t>פרוט הנושא</t>
  </si>
  <si>
    <t>יחידת ספירה</t>
  </si>
  <si>
    <t>הצעה:</t>
  </si>
  <si>
    <t>הערות</t>
  </si>
  <si>
    <t>יחסי</t>
  </si>
  <si>
    <t>ערך</t>
  </si>
  <si>
    <t>ציון</t>
  </si>
  <si>
    <t>נסיון המציע</t>
  </si>
  <si>
    <t>עפ"י היקפים מינימליים נדרשים</t>
  </si>
  <si>
    <t>עפ"י המחוון</t>
  </si>
  <si>
    <t>התאמה של נסיון המציע לפעילות הנדרשת במכרז</t>
  </si>
  <si>
    <r>
      <t xml:space="preserve">ציון </t>
    </r>
    <r>
      <rPr>
        <sz val="9"/>
        <rFont val="Arial"/>
        <family val="2"/>
        <charset val="177"/>
      </rPr>
      <t>1-10</t>
    </r>
  </si>
  <si>
    <t>ציון משוקלל לנושא</t>
  </si>
  <si>
    <t>חוות דעת</t>
  </si>
  <si>
    <t>הצעת המחיר</t>
  </si>
  <si>
    <t>יחידת חישוב</t>
  </si>
  <si>
    <t>כמות</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</si>
  <si>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</si>
  <si>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</si>
  <si>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</si>
  <si>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</si>
  <si>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</si>
  <si>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</si>
  <si>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</si>
  <si>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</si>
  <si>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</si>
  <si>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</si>
  <si>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</si>
  <si>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</si>
  <si>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</si>
  <si>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</si>
  <si>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</si>
  <si>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</si>
  <si>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</si>
  <si>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</si>
  <si>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</si>
  <si>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</si>
  <si>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</si>
  <si>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</si>
  <si>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</si>
  <si>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משקלי הסעיפים במידה וקיים ציון מבדק:</t>
  </si>
  <si>
    <t>משקלי הסעיפים במידה ולא קיים ציון מבדק:</t>
  </si>
  <si>
    <t>משקל ציון המבדק:</t>
  </si>
  <si>
    <t>ציון המבדק</t>
  </si>
  <si>
    <t>ציון המבדק היחסי</t>
  </si>
  <si>
    <t>מבדק זכויות עובדים</t>
  </si>
  <si>
    <t>לא כולל מבדק</t>
  </si>
  <si>
    <t>כולל מבדק</t>
  </si>
  <si>
    <t>משקל ציון מבדק זכויות עובדים</t>
  </si>
  <si>
    <t>מבדק זכויות עובדים מטעם יחידת הביקורת של החשכ"ל</t>
  </si>
  <si>
    <r>
      <t>שנות ניסיון בביצוע הפעילות</t>
    </r>
    <r>
      <rPr>
        <b/>
        <sz val="11"/>
        <color indexed="10"/>
        <rFont val="Arial"/>
        <family val="2"/>
      </rPr>
      <t/>
    </r>
  </si>
  <si>
    <t>2 מבנים</t>
  </si>
  <si>
    <t>3 שנים</t>
  </si>
  <si>
    <t>חוות דעת שנלקחה מאנשי הקשר כפי שמפורט בטופס בדיקת ההצעות (*)</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</si>
  <si>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</si>
  <si>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הנושא: מתן שירותי ניקיון בכפר הנוער אשל הנשיא</t>
  </si>
  <si>
    <t xml:space="preserve">המינהל לחינוך התיישבותי פנימייתי ועליית הנוער </t>
  </si>
  <si>
    <t>שעת ניקיון</t>
  </si>
  <si>
    <t>שעה</t>
  </si>
  <si>
    <t xml:space="preserve">ניסיון במתן שירותי ניקיון במוסדות ציבור </t>
  </si>
  <si>
    <t>פחות מ- 3 שנים</t>
  </si>
  <si>
    <t>4-6 שנים</t>
  </si>
  <si>
    <t>לכל שנה+0.75</t>
  </si>
  <si>
    <t>מוסדות ציבור בשטח של לפחות 1,000 מ"ר</t>
  </si>
  <si>
    <t>פחות מ- 2 מבנים</t>
  </si>
  <si>
    <t>7 שנים ומעלה</t>
  </si>
  <si>
    <t>3 מבנים</t>
  </si>
  <si>
    <t>4 מבנים ומעלה</t>
  </si>
  <si>
    <t>עובדי ניקיון</t>
  </si>
  <si>
    <t>פחות מ-8 עובדים</t>
  </si>
  <si>
    <t>8 עובדים</t>
  </si>
  <si>
    <t>9-15 עובדים</t>
  </si>
  <si>
    <t>16 עובדים ומעלה</t>
  </si>
  <si>
    <t>לכל עובד +0.38</t>
  </si>
  <si>
    <t>התאמה הניסיון לנדרש</t>
  </si>
  <si>
    <t>2/2019</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</si>
</sst>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0"/>
      <name val="Arial"/>
      <charset val="177"/>
    </font>
    <font>
      <sz val="10"/>
      <name val="Arial"/>
      <family val="2"/>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2"/>
      <name val="David"/>
      <family val="2"/>
      <charset val="177"/>
    </font>
    <font>
      <b/>
      <sz val="14"/>
      <name val="David"/>
      <family val="2"/>
      <charset val="177"/>
    </font>
    <font>
      <b/>
      <sz val="11"/>
      <name val="David"/>
      <family val="2"/>
      <charset val="177"/>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
      <b/>
      <sz val="11"/>
      <name val="David"/>
      <family val="2"/>
    </font>
    <font>
      <b/>
      <sz val="14"/>
      <name val="David"/>
      <family val="2"/>
    </font>
  </fonts>
  <fills count="4">
    <fill>
      <patternFill patternType="none"/>
    </fill>
    <fill>
      <patternFill patternType="gray125"/>
    </fill>
    <fill>
      <patternFill patternType="solid">
        <fgColor indexed="42"/>
        <bgColor indexed="64"/>
      </patternFill>
    </fill>
    <fill>
      <patternFill patternType="solid">
        <fgColor theme="0" tint="-0.14999847407452621"/>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medium">
        <color indexed="64"/>
      </right>
      <top/>
      <bottom style="medium">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double">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diagonalUp="1" diagonalDown="1">
      <left style="double">
        <color indexed="64"/>
      </left>
      <right/>
      <top style="double">
        <color indexed="64"/>
      </top>
      <bottom style="double">
        <color indexed="64"/>
      </bottom>
      <diagonal style="dotted">
        <color indexed="64"/>
      </diagonal>
    </border>
    <border diagonalUp="1" diagonalDown="1">
      <left/>
      <right style="double">
        <color indexed="64"/>
      </right>
      <top style="double">
        <color indexed="64"/>
      </top>
      <bottom style="double">
        <color indexed="64"/>
      </bottom>
      <diagonal style="dotted">
        <color indexed="64"/>
      </diagonal>
    </border>
    <border>
      <left/>
      <right style="thin">
        <color indexed="64"/>
      </right>
      <top style="double">
        <color indexed="64"/>
      </top>
      <bottom/>
      <diagonal/>
    </border>
    <border>
      <left/>
      <right style="thin">
        <color indexed="64"/>
      </right>
      <top/>
      <bottom style="double">
        <color indexed="64"/>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0" fontId="4" fillId="0" borderId="0"/>
    <xf numFmtId="9" fontId="4" fillId="0" borderId="0" applyFont="0" applyFill="0" applyBorder="0" applyAlignment="0" applyProtection="0"/>
  </cellStyleXfs>
  <cellXfs count="301">
    <xf numFmtId="0" fontId="0" fillId="0" borderId="0" xfId="0"/>
    <xf numFmtId="0" fontId="2" fillId="0" borderId="0" xfId="0" applyFont="1" applyAlignment="1"/>
    <xf numFmtId="0" fontId="2" fillId="0" borderId="0" xfId="0" applyFont="1" applyFill="1" applyBorder="1" applyAlignment="1"/>
    <xf numFmtId="3" fontId="2" fillId="0" borderId="0" xfId="0" applyNumberFormat="1" applyFont="1" applyFill="1" applyBorder="1" applyAlignment="1"/>
    <xf numFmtId="9" fontId="3" fillId="0" borderId="0" xfId="0" applyNumberFormat="1" applyFont="1" applyFill="1" applyBorder="1" applyAlignment="1"/>
    <xf numFmtId="0" fontId="3" fillId="0" borderId="0" xfId="0" applyFont="1" applyAlignment="1"/>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10" xfId="0" applyFont="1" applyBorder="1" applyAlignment="1">
      <alignment horizontal="center" vertical="center" wrapText="1" readingOrder="2"/>
    </xf>
    <xf numFmtId="0" fontId="5" fillId="0" borderId="1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7" xfId="0" applyFont="1" applyBorder="1" applyAlignment="1">
      <alignment horizontal="center" vertical="center" wrapText="1" readingOrder="2"/>
    </xf>
    <xf numFmtId="0" fontId="5" fillId="0" borderId="18" xfId="0" applyFont="1" applyBorder="1" applyAlignment="1">
      <alignment horizontal="center" vertical="center" wrapText="1"/>
    </xf>
    <xf numFmtId="0" fontId="5" fillId="0" borderId="18" xfId="0" quotePrefix="1" applyFont="1" applyBorder="1" applyAlignment="1">
      <alignment horizontal="center" vertical="center" wrapText="1"/>
    </xf>
    <xf numFmtId="0" fontId="5" fillId="0" borderId="24" xfId="0" applyFont="1" applyBorder="1" applyAlignment="1">
      <alignment horizontal="center" vertical="center" wrapText="1" readingOrder="2"/>
    </xf>
    <xf numFmtId="0" fontId="5" fillId="0" borderId="25" xfId="0" applyFont="1" applyBorder="1" applyAlignment="1">
      <alignment horizontal="center" vertical="center" wrapText="1"/>
    </xf>
    <xf numFmtId="17" fontId="5" fillId="0" borderId="17" xfId="0" applyNumberFormat="1" applyFont="1" applyBorder="1" applyAlignment="1">
      <alignment horizontal="center" vertical="center" wrapText="1" readingOrder="2"/>
    </xf>
    <xf numFmtId="9" fontId="5" fillId="0" borderId="10" xfId="1" applyFont="1" applyFill="1" applyBorder="1" applyAlignment="1">
      <alignment horizontal="center" vertical="center" wrapText="1"/>
    </xf>
    <xf numFmtId="3" fontId="5" fillId="0" borderId="39" xfId="0" applyNumberFormat="1" applyFont="1" applyBorder="1" applyAlignment="1">
      <alignment horizontal="center" vertical="center" wrapText="1" readingOrder="2"/>
    </xf>
    <xf numFmtId="4" fontId="5" fillId="0" borderId="39" xfId="0" applyNumberFormat="1" applyFont="1" applyBorder="1" applyAlignment="1">
      <alignment horizontal="center" vertical="center" wrapText="1" readingOrder="2"/>
    </xf>
    <xf numFmtId="9" fontId="5" fillId="0" borderId="17" xfId="1" applyFont="1" applyFill="1" applyBorder="1" applyAlignment="1">
      <alignment horizontal="center" vertical="center" wrapText="1"/>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9" fontId="5" fillId="0" borderId="26" xfId="1" applyFont="1" applyFill="1" applyBorder="1" applyAlignment="1">
      <alignment horizontal="center" vertical="center" wrapText="1"/>
    </xf>
    <xf numFmtId="3" fontId="5" fillId="0" borderId="27" xfId="0" applyNumberFormat="1" applyFont="1" applyBorder="1" applyAlignment="1">
      <alignment horizontal="center" vertical="center" wrapText="1" readingOrder="2"/>
    </xf>
    <xf numFmtId="4" fontId="5" fillId="0" borderId="27" xfId="0" applyNumberFormat="1" applyFont="1" applyBorder="1" applyAlignment="1">
      <alignment horizontal="center" vertical="center" wrapText="1" readingOrder="2"/>
    </xf>
    <xf numFmtId="0" fontId="0" fillId="0" borderId="46" xfId="0" applyBorder="1"/>
    <xf numFmtId="0" fontId="0" fillId="0" borderId="0" xfId="0" applyBorder="1" applyAlignment="1">
      <alignment horizontal="center" vertical="center"/>
    </xf>
    <xf numFmtId="0" fontId="0" fillId="0" borderId="0"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9" fillId="0" borderId="49" xfId="0" applyFont="1" applyFill="1" applyBorder="1" applyAlignment="1">
      <alignment horizontal="centerContinuous" vertical="center" readingOrder="2"/>
    </xf>
    <xf numFmtId="0" fontId="10" fillId="0" borderId="50" xfId="0" applyFont="1" applyFill="1" applyBorder="1" applyAlignment="1">
      <alignment horizontal="center" vertical="center" readingOrder="2"/>
    </xf>
    <xf numFmtId="0" fontId="11" fillId="0" borderId="51" xfId="0" applyFont="1" applyFill="1" applyBorder="1" applyAlignment="1">
      <alignment horizontal="center" vertical="center" readingOrder="2"/>
    </xf>
    <xf numFmtId="0" fontId="11" fillId="0" borderId="49" xfId="0" applyFont="1" applyFill="1" applyBorder="1" applyAlignment="1">
      <alignment vertical="center"/>
    </xf>
    <xf numFmtId="0" fontId="12" fillId="0" borderId="52" xfId="0" applyFont="1" applyFill="1" applyBorder="1" applyAlignment="1">
      <alignment horizontal="center" vertical="center"/>
    </xf>
    <xf numFmtId="0" fontId="13" fillId="0" borderId="50" xfId="0" applyFont="1" applyFill="1" applyBorder="1" applyAlignment="1">
      <alignment horizontal="right" vertical="center"/>
    </xf>
    <xf numFmtId="0" fontId="13" fillId="0" borderId="50" xfId="0" applyFont="1" applyFill="1" applyBorder="1" applyAlignment="1">
      <alignment horizontal="left" vertical="center"/>
    </xf>
    <xf numFmtId="0" fontId="14" fillId="0" borderId="52" xfId="0" applyFont="1" applyFill="1" applyBorder="1" applyAlignment="1">
      <alignment vertical="center"/>
    </xf>
    <xf numFmtId="0" fontId="15" fillId="0" borderId="0" xfId="0" applyFont="1" applyFill="1" applyAlignment="1">
      <alignment readingOrder="2"/>
    </xf>
    <xf numFmtId="0" fontId="11" fillId="0" borderId="53" xfId="0" applyFont="1" applyFill="1" applyBorder="1" applyAlignment="1">
      <alignment horizontal="center" vertical="center" readingOrder="2"/>
    </xf>
    <xf numFmtId="0" fontId="11" fillId="0" borderId="53" xfId="0" applyFont="1" applyFill="1" applyBorder="1" applyAlignment="1">
      <alignment vertical="center"/>
    </xf>
    <xf numFmtId="0" fontId="12" fillId="0" borderId="56" xfId="0" applyFont="1" applyFill="1" applyBorder="1" applyAlignment="1">
      <alignment horizontal="center" vertical="center"/>
    </xf>
    <xf numFmtId="0" fontId="13" fillId="0" borderId="54" xfId="0" applyFont="1" applyFill="1" applyBorder="1" applyAlignment="1">
      <alignment horizontal="right" vertical="center"/>
    </xf>
    <xf numFmtId="0" fontId="13" fillId="0" borderId="54" xfId="0" applyFont="1" applyFill="1" applyBorder="1" applyAlignment="1">
      <alignment horizontal="left" vertical="center"/>
    </xf>
    <xf numFmtId="22" fontId="17" fillId="0" borderId="56" xfId="0" applyNumberFormat="1" applyFont="1" applyFill="1" applyBorder="1" applyAlignment="1">
      <alignment horizontal="center" vertical="center"/>
    </xf>
    <xf numFmtId="0" fontId="18" fillId="0" borderId="52" xfId="0" applyFont="1" applyFill="1" applyBorder="1" applyAlignment="1">
      <alignment horizontal="center" vertical="center" wrapText="1" readingOrder="2"/>
    </xf>
    <xf numFmtId="0" fontId="18" fillId="0" borderId="46" xfId="0" applyFont="1" applyFill="1" applyBorder="1" applyAlignment="1">
      <alignment horizontal="center" vertical="center" wrapText="1" readingOrder="2"/>
    </xf>
    <xf numFmtId="0" fontId="12" fillId="0" borderId="57" xfId="0" applyFont="1" applyFill="1" applyBorder="1" applyAlignment="1">
      <alignment horizontal="center" vertical="center" wrapText="1" readingOrder="2"/>
    </xf>
    <xf numFmtId="0" fontId="15" fillId="0" borderId="0" xfId="0" applyFont="1" applyFill="1" applyAlignment="1">
      <alignment horizontal="center" vertical="center" wrapText="1" readingOrder="2"/>
    </xf>
    <xf numFmtId="0" fontId="18" fillId="0" borderId="56" xfId="0" applyFont="1" applyFill="1" applyBorder="1" applyAlignment="1">
      <alignment horizontal="center" vertical="center" wrapText="1" readingOrder="2"/>
    </xf>
    <xf numFmtId="0" fontId="18" fillId="0" borderId="54" xfId="0" applyFont="1" applyFill="1" applyBorder="1" applyAlignment="1">
      <alignment horizontal="center" vertical="center" wrapText="1" readingOrder="2"/>
    </xf>
    <xf numFmtId="0" fontId="18" fillId="0" borderId="58" xfId="0" applyFont="1" applyFill="1" applyBorder="1" applyAlignment="1">
      <alignment horizontal="center" vertical="center" wrapText="1" readingOrder="2"/>
    </xf>
    <xf numFmtId="0" fontId="19" fillId="0" borderId="0" xfId="0" applyFont="1" applyFill="1" applyAlignment="1">
      <alignment horizontal="center" vertical="center" wrapText="1" readingOrder="2"/>
    </xf>
    <xf numFmtId="0" fontId="15" fillId="0" borderId="60" xfId="0" applyFont="1" applyFill="1" applyBorder="1" applyAlignment="1">
      <alignment horizontal="center" vertical="center" wrapText="1" readingOrder="2"/>
    </xf>
    <xf numFmtId="0" fontId="20" fillId="0" borderId="61" xfId="0" applyFont="1" applyFill="1" applyBorder="1" applyAlignment="1">
      <alignment horizontal="center" vertical="center" wrapText="1" readingOrder="2"/>
    </xf>
    <xf numFmtId="9" fontId="21" fillId="0" borderId="57" xfId="0" applyNumberFormat="1" applyFont="1" applyFill="1" applyBorder="1" applyAlignment="1">
      <alignment horizontal="center" vertical="center" wrapText="1" readingOrder="2"/>
    </xf>
    <xf numFmtId="4" fontId="22" fillId="0" borderId="46" xfId="0" applyNumberFormat="1" applyFont="1" applyFill="1" applyBorder="1" applyAlignment="1">
      <alignment horizontal="center" vertical="center" wrapText="1" readingOrder="2"/>
    </xf>
    <xf numFmtId="4" fontId="22" fillId="0" borderId="62" xfId="0" applyNumberFormat="1" applyFont="1" applyFill="1" applyBorder="1" applyAlignment="1">
      <alignment horizontal="center" vertical="center" wrapText="1" readingOrder="2"/>
    </xf>
    <xf numFmtId="0" fontId="13" fillId="0" borderId="57" xfId="0" applyFont="1" applyFill="1" applyBorder="1" applyAlignment="1">
      <alignment horizontal="center" vertical="center" wrapText="1" readingOrder="2"/>
    </xf>
    <xf numFmtId="4" fontId="22" fillId="0" borderId="64" xfId="0" applyNumberFormat="1" applyFont="1" applyFill="1" applyBorder="1" applyAlignment="1">
      <alignment horizontal="center" vertical="center" wrapText="1" readingOrder="2"/>
    </xf>
    <xf numFmtId="0" fontId="15" fillId="0" borderId="66" xfId="0" applyFont="1" applyFill="1" applyBorder="1" applyAlignment="1">
      <alignment horizontal="center" vertical="center" wrapText="1" readingOrder="2"/>
    </xf>
    <xf numFmtId="9" fontId="21" fillId="0" borderId="67" xfId="0" applyNumberFormat="1" applyFont="1" applyFill="1" applyBorder="1" applyAlignment="1">
      <alignment horizontal="center" vertical="center" wrapText="1" readingOrder="2"/>
    </xf>
    <xf numFmtId="4" fontId="22" fillId="0" borderId="68" xfId="0" applyNumberFormat="1" applyFont="1" applyFill="1" applyBorder="1" applyAlignment="1">
      <alignment horizontal="center" vertical="center" wrapText="1" readingOrder="2"/>
    </xf>
    <xf numFmtId="0" fontId="13" fillId="0" borderId="67" xfId="0" applyFont="1" applyFill="1" applyBorder="1" applyAlignment="1">
      <alignment horizontal="center" vertical="center" wrapText="1" readingOrder="2"/>
    </xf>
    <xf numFmtId="0" fontId="11" fillId="2" borderId="70" xfId="0" applyFont="1" applyFill="1" applyBorder="1" applyAlignment="1">
      <alignment horizontal="center" vertical="center" wrapText="1" readingOrder="2"/>
    </xf>
    <xf numFmtId="0" fontId="13" fillId="2" borderId="71" xfId="0" applyFont="1" applyFill="1" applyBorder="1" applyAlignment="1">
      <alignment horizontal="center" vertical="center" wrapText="1" readingOrder="2"/>
    </xf>
    <xf numFmtId="9" fontId="23" fillId="2" borderId="72" xfId="0" applyNumberFormat="1" applyFont="1" applyFill="1" applyBorder="1" applyAlignment="1">
      <alignment horizontal="center" vertical="center" wrapText="1" readingOrder="2"/>
    </xf>
    <xf numFmtId="4" fontId="24" fillId="2" borderId="73" xfId="0" applyNumberFormat="1" applyFont="1" applyFill="1" applyBorder="1" applyAlignment="1">
      <alignment horizontal="center" vertical="center" wrapText="1" readingOrder="2"/>
    </xf>
    <xf numFmtId="4" fontId="24" fillId="2" borderId="74" xfId="0" applyNumberFormat="1" applyFont="1" applyFill="1" applyBorder="1" applyAlignment="1">
      <alignment horizontal="center" vertical="center" wrapText="1" readingOrder="2"/>
    </xf>
    <xf numFmtId="0" fontId="13" fillId="2" borderId="72" xfId="0" applyFont="1" applyFill="1" applyBorder="1" applyAlignment="1">
      <alignment horizontal="center" vertical="center" wrapText="1" readingOrder="2"/>
    </xf>
    <xf numFmtId="0" fontId="15" fillId="0" borderId="29" xfId="0" applyFont="1" applyFill="1" applyBorder="1" applyAlignment="1">
      <alignment horizontal="center" vertical="center" wrapText="1" readingOrder="2"/>
    </xf>
    <xf numFmtId="9" fontId="22" fillId="0" borderId="67" xfId="0" applyNumberFormat="1" applyFont="1" applyFill="1" applyBorder="1" applyAlignment="1">
      <alignment horizontal="center" vertical="center" wrapText="1" readingOrder="2"/>
    </xf>
    <xf numFmtId="4" fontId="22" fillId="0" borderId="0" xfId="0" applyNumberFormat="1" applyFont="1" applyFill="1" applyBorder="1" applyAlignment="1">
      <alignment horizontal="center" vertical="center" wrapText="1" readingOrder="2"/>
    </xf>
    <xf numFmtId="0" fontId="13" fillId="0" borderId="76" xfId="0" applyFont="1" applyFill="1" applyBorder="1" applyAlignment="1">
      <alignment horizontal="center" vertical="center" wrapText="1" readingOrder="2"/>
    </xf>
    <xf numFmtId="1" fontId="20" fillId="0" borderId="79" xfId="0" applyNumberFormat="1" applyFont="1" applyFill="1" applyBorder="1" applyAlignment="1">
      <alignment horizontal="center" vertical="center" wrapText="1" readingOrder="2"/>
    </xf>
    <xf numFmtId="3" fontId="24" fillId="0" borderId="76" xfId="0" applyNumberFormat="1" applyFont="1" applyFill="1" applyBorder="1" applyAlignment="1">
      <alignment horizontal="center" vertical="center" wrapText="1" readingOrder="2"/>
    </xf>
    <xf numFmtId="4" fontId="24" fillId="0" borderId="46" xfId="0" applyNumberFormat="1" applyFont="1" applyFill="1" applyBorder="1" applyAlignment="1">
      <alignment horizontal="center" vertical="center" wrapText="1" readingOrder="2"/>
    </xf>
    <xf numFmtId="4" fontId="24" fillId="0" borderId="60" xfId="0" applyNumberFormat="1" applyFont="1" applyFill="1" applyBorder="1" applyAlignment="1">
      <alignment horizontal="center" vertical="center" wrapText="1" readingOrder="2"/>
    </xf>
    <xf numFmtId="4" fontId="24" fillId="0" borderId="75" xfId="0" applyNumberFormat="1" applyFont="1" applyFill="1" applyBorder="1" applyAlignment="1">
      <alignment horizontal="center" vertical="center" wrapText="1" readingOrder="2"/>
    </xf>
    <xf numFmtId="0" fontId="11" fillId="2" borderId="74" xfId="0" applyFont="1" applyFill="1" applyBorder="1" applyAlignment="1">
      <alignment horizontal="center" vertical="center" wrapText="1" readingOrder="2"/>
    </xf>
    <xf numFmtId="3" fontId="23" fillId="2" borderId="72" xfId="0" applyNumberFormat="1" applyFont="1" applyFill="1" applyBorder="1" applyAlignment="1">
      <alignment horizontal="center" vertical="center" wrapText="1" readingOrder="2"/>
    </xf>
    <xf numFmtId="3" fontId="23" fillId="2" borderId="73" xfId="0" applyNumberFormat="1" applyFont="1" applyFill="1" applyBorder="1" applyAlignment="1">
      <alignment horizontal="center" vertical="center" wrapText="1" readingOrder="2"/>
    </xf>
    <xf numFmtId="4" fontId="24" fillId="2" borderId="81" xfId="0" applyNumberFormat="1" applyFont="1" applyFill="1" applyBorder="1" applyAlignment="1">
      <alignment horizontal="center" vertical="center" wrapText="1" readingOrder="2"/>
    </xf>
    <xf numFmtId="0" fontId="15" fillId="0" borderId="0" xfId="0" applyFont="1" applyFill="1" applyAlignment="1">
      <alignment horizontal="center" readingOrder="2"/>
    </xf>
    <xf numFmtId="0" fontId="12" fillId="0" borderId="52" xfId="0" applyFont="1" applyFill="1" applyBorder="1" applyAlignment="1">
      <alignment vertical="center"/>
    </xf>
    <xf numFmtId="0" fontId="13" fillId="0" borderId="50" xfId="0" applyFont="1" applyFill="1" applyBorder="1" applyAlignment="1">
      <alignment vertical="center"/>
    </xf>
    <xf numFmtId="0" fontId="12" fillId="0" borderId="56" xfId="0" applyFont="1" applyFill="1" applyBorder="1" applyAlignment="1">
      <alignment vertical="center"/>
    </xf>
    <xf numFmtId="0" fontId="13" fillId="0" borderId="53" xfId="0" applyFont="1" applyFill="1" applyBorder="1" applyAlignment="1">
      <alignment vertical="center"/>
    </xf>
    <xf numFmtId="9" fontId="12" fillId="0" borderId="52" xfId="0" applyNumberFormat="1" applyFont="1" applyFill="1" applyBorder="1" applyAlignment="1">
      <alignment horizontal="centerContinuous" vertical="center"/>
    </xf>
    <xf numFmtId="0" fontId="18" fillId="0" borderId="0" xfId="0" applyFont="1" applyFill="1"/>
    <xf numFmtId="0" fontId="18" fillId="0" borderId="0" xfId="0" applyFont="1" applyFill="1" applyAlignment="1">
      <alignment horizontal="center" vertical="center"/>
    </xf>
    <xf numFmtId="9" fontId="23" fillId="0" borderId="54" xfId="0" applyNumberFormat="1" applyFont="1" applyFill="1" applyBorder="1" applyAlignment="1">
      <alignment horizontal="center" vertical="center"/>
    </xf>
    <xf numFmtId="9" fontId="23" fillId="0" borderId="88" xfId="0" applyNumberFormat="1" applyFont="1" applyFill="1" applyBorder="1" applyAlignment="1">
      <alignment horizontal="center" vertical="center"/>
    </xf>
    <xf numFmtId="9" fontId="23" fillId="0" borderId="78" xfId="0" applyNumberFormat="1" applyFont="1" applyFill="1" applyBorder="1" applyAlignment="1">
      <alignment horizontal="center" vertical="center"/>
    </xf>
    <xf numFmtId="0" fontId="26" fillId="0" borderId="54" xfId="0" applyFont="1" applyFill="1" applyBorder="1" applyAlignment="1">
      <alignment horizontal="center" vertical="center"/>
    </xf>
    <xf numFmtId="0" fontId="15" fillId="0" borderId="0" xfId="0" applyFont="1" applyFill="1" applyAlignment="1">
      <alignment horizontal="center" vertical="center"/>
    </xf>
    <xf numFmtId="2" fontId="15" fillId="0" borderId="87" xfId="0" applyNumberFormat="1" applyFont="1" applyFill="1" applyBorder="1" applyAlignment="1">
      <alignment horizontal="center" vertical="center" wrapText="1"/>
    </xf>
    <xf numFmtId="2" fontId="28" fillId="0" borderId="0" xfId="0" applyNumberFormat="1" applyFont="1" applyFill="1" applyAlignment="1">
      <alignment horizontal="center" vertical="center" wrapText="1"/>
    </xf>
    <xf numFmtId="2" fontId="28" fillId="0" borderId="20"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61" xfId="0" applyFont="1" applyFill="1" applyBorder="1" applyAlignment="1">
      <alignment horizontal="center" vertical="center" wrapText="1"/>
    </xf>
    <xf numFmtId="2" fontId="28" fillId="0" borderId="46" xfId="0" applyNumberFormat="1" applyFont="1" applyFill="1" applyBorder="1" applyAlignment="1">
      <alignment horizontal="center" vertical="center" wrapText="1"/>
    </xf>
    <xf numFmtId="2" fontId="28" fillId="0" borderId="45" xfId="0" applyNumberFormat="1" applyFont="1" applyFill="1" applyBorder="1" applyAlignment="1">
      <alignment horizontal="center" vertical="center" wrapText="1"/>
    </xf>
    <xf numFmtId="0" fontId="15" fillId="0" borderId="87" xfId="0" applyFont="1" applyFill="1" applyBorder="1" applyAlignment="1">
      <alignment horizontal="center" vertical="center" wrapText="1"/>
    </xf>
    <xf numFmtId="0" fontId="28" fillId="0" borderId="84" xfId="0" applyFont="1" applyFill="1" applyBorder="1"/>
    <xf numFmtId="0" fontId="15" fillId="0" borderId="85" xfId="0" applyFont="1" applyFill="1" applyBorder="1"/>
    <xf numFmtId="0" fontId="15" fillId="0" borderId="89" xfId="0" applyFont="1" applyFill="1" applyBorder="1"/>
    <xf numFmtId="0" fontId="28" fillId="0" borderId="85" xfId="0" applyFont="1" applyFill="1" applyBorder="1" applyAlignment="1">
      <alignment horizontal="center"/>
    </xf>
    <xf numFmtId="0" fontId="28" fillId="0" borderId="94" xfId="0" applyFont="1" applyFill="1" applyBorder="1" applyAlignment="1">
      <alignment horizontal="center"/>
    </xf>
    <xf numFmtId="0" fontId="28" fillId="0" borderId="95" xfId="0" applyFont="1" applyFill="1" applyBorder="1" applyAlignment="1">
      <alignment horizontal="center"/>
    </xf>
    <xf numFmtId="3" fontId="28" fillId="0" borderId="96" xfId="0" applyNumberFormat="1" applyFont="1" applyFill="1" applyBorder="1" applyAlignment="1">
      <alignment horizontal="center"/>
    </xf>
    <xf numFmtId="0" fontId="28" fillId="0" borderId="89" xfId="0" applyFont="1" applyFill="1" applyBorder="1"/>
    <xf numFmtId="0" fontId="15" fillId="0" borderId="0" xfId="0" applyFont="1" applyFill="1"/>
    <xf numFmtId="0" fontId="15" fillId="0" borderId="49" xfId="0" applyFont="1" applyFill="1" applyBorder="1"/>
    <xf numFmtId="0" fontId="15" fillId="0" borderId="50" xfId="0" applyFont="1" applyFill="1" applyBorder="1"/>
    <xf numFmtId="0" fontId="15" fillId="0" borderId="52" xfId="0" applyFont="1" applyFill="1" applyBorder="1"/>
    <xf numFmtId="0" fontId="15" fillId="0" borderId="82" xfId="0" applyFont="1" applyFill="1" applyBorder="1"/>
    <xf numFmtId="0" fontId="15" fillId="0" borderId="0" xfId="0" applyFont="1" applyFill="1" applyBorder="1"/>
    <xf numFmtId="0" fontId="15" fillId="0" borderId="67" xfId="0" applyFont="1" applyFill="1" applyBorder="1"/>
    <xf numFmtId="9" fontId="11" fillId="0" borderId="0" xfId="0" applyNumberFormat="1" applyFont="1" applyFill="1" applyBorder="1" applyAlignment="1">
      <alignment horizontal="center" vertical="center"/>
    </xf>
    <xf numFmtId="0" fontId="11" fillId="0" borderId="0" xfId="0" applyFont="1" applyFill="1" applyBorder="1" applyAlignment="1">
      <alignment horizontal="right" vertical="center" wrapText="1"/>
    </xf>
    <xf numFmtId="9" fontId="16" fillId="0" borderId="0" xfId="0" applyNumberFormat="1" applyFont="1" applyFill="1" applyBorder="1" applyAlignment="1">
      <alignment horizontal="center"/>
    </xf>
    <xf numFmtId="0" fontId="9" fillId="0" borderId="0" xfId="0" applyFont="1" applyFill="1" applyBorder="1"/>
    <xf numFmtId="0" fontId="18" fillId="0" borderId="0" xfId="0" applyFont="1" applyFill="1" applyBorder="1"/>
    <xf numFmtId="0" fontId="15" fillId="0" borderId="53" xfId="0" applyFont="1" applyFill="1" applyBorder="1"/>
    <xf numFmtId="0" fontId="15" fillId="0" borderId="54" xfId="0" applyFont="1" applyFill="1" applyBorder="1"/>
    <xf numFmtId="0" fontId="15" fillId="0" borderId="56" xfId="0" applyFont="1" applyFill="1" applyBorder="1"/>
    <xf numFmtId="0" fontId="18" fillId="0" borderId="0" xfId="0" applyFont="1" applyFill="1" applyAlignment="1">
      <alignment horizontal="centerContinuous" vertical="center" wrapText="1"/>
    </xf>
    <xf numFmtId="0" fontId="18" fillId="0" borderId="84" xfId="0" applyFont="1" applyFill="1" applyBorder="1" applyAlignment="1">
      <alignment horizontal="center" vertical="center" wrapText="1"/>
    </xf>
    <xf numFmtId="9" fontId="12" fillId="0" borderId="83" xfId="0" applyNumberFormat="1" applyFont="1" applyFill="1" applyBorder="1" applyAlignment="1">
      <alignment horizontal="centerContinuous" vertical="center"/>
    </xf>
    <xf numFmtId="2" fontId="28" fillId="0" borderId="0" xfId="0" applyNumberFormat="1" applyFont="1" applyFill="1" applyBorder="1" applyAlignment="1">
      <alignment horizontal="center" vertical="center" wrapText="1"/>
    </xf>
    <xf numFmtId="2" fontId="28" fillId="0" borderId="59" xfId="0" applyNumberFormat="1" applyFont="1" applyFill="1" applyBorder="1" applyAlignment="1">
      <alignment horizontal="center" vertical="center" wrapText="1"/>
    </xf>
    <xf numFmtId="2" fontId="28" fillId="0" borderId="90" xfId="0" applyNumberFormat="1" applyFont="1" applyFill="1" applyBorder="1" applyAlignment="1">
      <alignment horizontal="center" vertical="center" wrapText="1"/>
    </xf>
    <xf numFmtId="2" fontId="28" fillId="0" borderId="63" xfId="0" applyNumberFormat="1" applyFont="1" applyFill="1" applyBorder="1" applyAlignment="1">
      <alignment horizontal="center" vertical="center" wrapText="1"/>
    </xf>
    <xf numFmtId="2" fontId="28" fillId="0" borderId="69" xfId="0" applyNumberFormat="1" applyFont="1" applyFill="1" applyBorder="1" applyAlignment="1">
      <alignment horizontal="center" vertical="center" wrapText="1"/>
    </xf>
    <xf numFmtId="9" fontId="23" fillId="0" borderId="96" xfId="0" applyNumberFormat="1" applyFont="1" applyFill="1" applyBorder="1" applyAlignment="1">
      <alignment horizontal="center" vertical="center"/>
    </xf>
    <xf numFmtId="2" fontId="28" fillId="0" borderId="88" xfId="0" applyNumberFormat="1" applyFont="1" applyFill="1" applyBorder="1" applyAlignment="1">
      <alignment horizontal="center" vertical="center" wrapText="1"/>
    </xf>
    <xf numFmtId="0" fontId="18" fillId="0" borderId="56" xfId="0" applyFont="1" applyFill="1" applyBorder="1" applyAlignment="1">
      <alignment horizontal="center" vertical="center"/>
    </xf>
    <xf numFmtId="0" fontId="31" fillId="0" borderId="0" xfId="0" applyFont="1" applyFill="1" applyAlignment="1">
      <alignment horizontal="centerContinuous" vertical="center" wrapText="1"/>
    </xf>
    <xf numFmtId="0" fontId="31" fillId="0" borderId="89" xfId="0" applyFont="1" applyFill="1" applyBorder="1" applyAlignment="1">
      <alignment horizontal="centerContinuous" vertical="center" wrapText="1"/>
    </xf>
    <xf numFmtId="0" fontId="15" fillId="3" borderId="44" xfId="2" applyFont="1" applyFill="1" applyBorder="1" applyAlignment="1">
      <alignment horizontal="center" vertical="center" wrapText="1" readingOrder="2"/>
    </xf>
    <xf numFmtId="0" fontId="31" fillId="0" borderId="0" xfId="2" applyFont="1" applyFill="1" applyBorder="1" applyAlignment="1">
      <alignment vertical="center"/>
    </xf>
    <xf numFmtId="0" fontId="31" fillId="0" borderId="1" xfId="2" applyFont="1" applyFill="1" applyBorder="1" applyAlignment="1">
      <alignment horizontal="center" vertical="center"/>
    </xf>
    <xf numFmtId="9" fontId="31" fillId="0" borderId="1" xfId="2" applyNumberFormat="1" applyFont="1" applyFill="1" applyBorder="1" applyAlignment="1">
      <alignment horizontal="center" vertical="center"/>
    </xf>
    <xf numFmtId="9" fontId="5" fillId="0" borderId="15" xfId="1" applyFont="1" applyBorder="1" applyAlignment="1">
      <alignment horizontal="center" vertical="center" wrapText="1"/>
    </xf>
    <xf numFmtId="0" fontId="5" fillId="0" borderId="9" xfId="0" applyFont="1" applyBorder="1" applyAlignment="1">
      <alignment horizontal="center" vertical="center" wrapText="1"/>
    </xf>
    <xf numFmtId="3" fontId="5" fillId="0" borderId="12" xfId="0" applyNumberFormat="1" applyFont="1" applyBorder="1" applyAlignment="1">
      <alignment horizontal="center" vertical="center" wrapText="1" readingOrder="2"/>
    </xf>
    <xf numFmtId="4" fontId="5" fillId="0" borderId="12" xfId="0" applyNumberFormat="1" applyFont="1" applyBorder="1" applyAlignment="1">
      <alignment horizontal="center" vertical="center" wrapText="1" readingOrder="2"/>
    </xf>
    <xf numFmtId="4" fontId="7" fillId="0" borderId="12" xfId="0" applyNumberFormat="1" applyFont="1" applyBorder="1" applyAlignment="1">
      <alignment horizontal="center" vertical="center" wrapText="1"/>
    </xf>
    <xf numFmtId="9" fontId="0" fillId="0" borderId="16" xfId="0" applyNumberFormat="1" applyBorder="1" applyAlignment="1">
      <alignment horizontal="center" vertical="center"/>
    </xf>
    <xf numFmtId="3" fontId="5" fillId="0" borderId="31" xfId="0" applyNumberFormat="1" applyFont="1" applyBorder="1" applyAlignment="1">
      <alignment horizontal="center" vertical="center" wrapText="1" readingOrder="2"/>
    </xf>
    <xf numFmtId="3" fontId="5" fillId="0" borderId="32" xfId="0" applyNumberFormat="1" applyFont="1" applyBorder="1" applyAlignment="1">
      <alignment horizontal="center" vertical="center" wrapText="1" readingOrder="2"/>
    </xf>
    <xf numFmtId="0" fontId="9" fillId="0" borderId="54" xfId="0" applyFont="1" applyFill="1" applyBorder="1" applyAlignment="1">
      <alignment horizontal="center" vertical="center" wrapText="1" readingOrder="2"/>
    </xf>
    <xf numFmtId="49" fontId="16" fillId="0" borderId="55" xfId="0" applyNumberFormat="1" applyFont="1" applyFill="1" applyBorder="1" applyAlignment="1">
      <alignment horizontal="center" vertical="center" readingOrder="2"/>
    </xf>
    <xf numFmtId="3" fontId="5" fillId="0" borderId="12" xfId="0" applyNumberFormat="1" applyFont="1" applyBorder="1" applyAlignment="1">
      <alignment horizontal="center" vertical="center" wrapText="1" readingOrder="2"/>
    </xf>
    <xf numFmtId="3" fontId="5" fillId="0" borderId="20" xfId="0" applyNumberFormat="1" applyFont="1" applyBorder="1" applyAlignment="1">
      <alignment horizontal="center" vertical="center" wrapText="1" readingOrder="2"/>
    </xf>
    <xf numFmtId="3" fontId="5" fillId="0" borderId="27" xfId="0" applyNumberFormat="1" applyFont="1" applyBorder="1" applyAlignment="1">
      <alignment horizontal="center" vertical="center" wrapText="1" readingOrder="2"/>
    </xf>
    <xf numFmtId="0" fontId="32" fillId="0" borderId="0" xfId="0" applyFont="1" applyAlignment="1">
      <alignment horizontal="center" vertical="top" wrapText="1" readingOrder="2"/>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9"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0" fontId="5" fillId="0" borderId="23" xfId="0"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7" xfId="0" applyFont="1" applyBorder="1" applyAlignment="1">
      <alignment horizontal="center" vertical="center" wrapText="1" readingOrder="2"/>
    </xf>
    <xf numFmtId="0" fontId="5" fillId="0" borderId="38" xfId="0" applyFont="1" applyBorder="1" applyAlignment="1">
      <alignment horizontal="center" vertical="center" wrapText="1" readingOrder="2"/>
    </xf>
    <xf numFmtId="4" fontId="7" fillId="0" borderId="12" xfId="0" applyNumberFormat="1" applyFont="1" applyBorder="1" applyAlignment="1">
      <alignment horizontal="center" vertical="center" wrapText="1"/>
    </xf>
    <xf numFmtId="4" fontId="7" fillId="0" borderId="20" xfId="0" applyNumberFormat="1" applyFont="1" applyBorder="1" applyAlignment="1">
      <alignment horizontal="center" vertical="center" wrapText="1"/>
    </xf>
    <xf numFmtId="4" fontId="7" fillId="0" borderId="27" xfId="0" applyNumberFormat="1" applyFont="1" applyBorder="1" applyAlignment="1">
      <alignment horizontal="center" vertical="center" wrapText="1"/>
    </xf>
    <xf numFmtId="3" fontId="5" fillId="0" borderId="13" xfId="0" applyNumberFormat="1" applyFont="1" applyBorder="1" applyAlignment="1">
      <alignment horizontal="center" vertical="center" wrapText="1" readingOrder="2"/>
    </xf>
    <xf numFmtId="3" fontId="5" fillId="0" borderId="21" xfId="0" applyNumberFormat="1" applyFont="1" applyBorder="1" applyAlignment="1">
      <alignment horizontal="center" vertical="center" wrapText="1" readingOrder="2"/>
    </xf>
    <xf numFmtId="3" fontId="5" fillId="0" borderId="28" xfId="0" applyNumberFormat="1" applyFont="1" applyBorder="1" applyAlignment="1">
      <alignment horizontal="center" vertical="center" wrapText="1" readingOrder="2"/>
    </xf>
    <xf numFmtId="0" fontId="0" fillId="0" borderId="48" xfId="0" applyBorder="1" applyAlignment="1">
      <alignment horizontal="center" vertical="center"/>
    </xf>
    <xf numFmtId="0" fontId="8" fillId="0" borderId="0" xfId="0" applyFont="1" applyAlignment="1">
      <alignment horizontal="center" wrapText="1"/>
    </xf>
    <xf numFmtId="0" fontId="5" fillId="0" borderId="3" xfId="0" applyFont="1" applyBorder="1" applyAlignment="1">
      <alignment horizontal="center" vertical="center" wrapText="1" readingOrder="2"/>
    </xf>
    <xf numFmtId="0" fontId="5" fillId="0" borderId="4" xfId="0" applyFont="1" applyBorder="1" applyAlignment="1">
      <alignment horizontal="center" vertical="center" wrapText="1" readingOrder="2"/>
    </xf>
    <xf numFmtId="9" fontId="0" fillId="0" borderId="16" xfId="0" applyNumberFormat="1" applyBorder="1" applyAlignment="1">
      <alignment horizontal="center" vertical="center"/>
    </xf>
    <xf numFmtId="9" fontId="0" fillId="0" borderId="22" xfId="0" applyNumberFormat="1" applyBorder="1" applyAlignment="1">
      <alignment horizontal="center" vertical="center"/>
    </xf>
    <xf numFmtId="0" fontId="0" fillId="0" borderId="46" xfId="0" applyBorder="1" applyAlignment="1">
      <alignment horizontal="center"/>
    </xf>
    <xf numFmtId="0" fontId="0" fillId="0" borderId="47" xfId="0" applyBorder="1" applyAlignment="1">
      <alignment horizontal="center"/>
    </xf>
    <xf numFmtId="0" fontId="0" fillId="0" borderId="22" xfId="0" applyBorder="1" applyAlignment="1">
      <alignment horizontal="center" vertical="center"/>
    </xf>
    <xf numFmtId="0" fontId="0" fillId="0" borderId="30" xfId="0" applyBorder="1" applyAlignment="1">
      <alignment horizontal="center" vertical="center"/>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2" xfId="0" applyFont="1" applyBorder="1" applyAlignment="1">
      <alignment horizontal="center" vertical="center" wrapText="1" readingOrder="2"/>
    </xf>
    <xf numFmtId="0" fontId="5" fillId="0" borderId="43" xfId="0" applyFont="1" applyBorder="1" applyAlignment="1">
      <alignment horizontal="center" vertical="center" wrapText="1" readingOrder="2"/>
    </xf>
    <xf numFmtId="3" fontId="5" fillId="0" borderId="31" xfId="0" applyNumberFormat="1" applyFont="1" applyBorder="1" applyAlignment="1">
      <alignment horizontal="center" vertical="center" wrapText="1" readingOrder="2"/>
    </xf>
    <xf numFmtId="3" fontId="5" fillId="0" borderId="33"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2" xfId="0" applyNumberFormat="1" applyFont="1" applyBorder="1" applyAlignment="1">
      <alignment horizontal="center" vertical="center" wrapText="1" readingOrder="2"/>
    </xf>
    <xf numFmtId="3" fontId="5" fillId="0" borderId="34" xfId="0" applyNumberFormat="1" applyFont="1" applyBorder="1" applyAlignment="1">
      <alignment horizontal="center" vertical="center" wrapText="1" readingOrder="2"/>
    </xf>
    <xf numFmtId="3" fontId="5" fillId="0" borderId="36" xfId="0" applyNumberFormat="1" applyFont="1" applyBorder="1" applyAlignment="1">
      <alignment horizontal="center" vertical="center" wrapText="1" readingOrder="2"/>
    </xf>
    <xf numFmtId="9" fontId="5" fillId="0" borderId="15" xfId="1" applyFont="1" applyBorder="1" applyAlignment="1">
      <alignment horizontal="center" vertical="center" wrapText="1"/>
    </xf>
    <xf numFmtId="9" fontId="5" fillId="0" borderId="19" xfId="1" applyFont="1" applyBorder="1" applyAlignment="1">
      <alignment horizontal="center" vertical="center" wrapText="1"/>
    </xf>
    <xf numFmtId="9" fontId="5" fillId="0" borderId="26" xfId="1" applyFont="1" applyBorder="1" applyAlignment="1">
      <alignment horizontal="center" vertical="center" wrapText="1"/>
    </xf>
    <xf numFmtId="4" fontId="5" fillId="0" borderId="12" xfId="0" applyNumberFormat="1" applyFont="1" applyBorder="1" applyAlignment="1">
      <alignment horizontal="center" vertical="center" wrapText="1" readingOrder="2"/>
    </xf>
    <xf numFmtId="4" fontId="5" fillId="0" borderId="20" xfId="0" applyNumberFormat="1" applyFont="1" applyBorder="1" applyAlignment="1">
      <alignment horizontal="center" vertical="center" wrapText="1" readingOrder="2"/>
    </xf>
    <xf numFmtId="4" fontId="5" fillId="0" borderId="27" xfId="0" applyNumberFormat="1" applyFont="1" applyBorder="1" applyAlignment="1">
      <alignment horizontal="center" vertical="center" wrapText="1" readingOrder="2"/>
    </xf>
    <xf numFmtId="0" fontId="5" fillId="0" borderId="9" xfId="0" applyFont="1" applyFill="1" applyBorder="1" applyAlignment="1">
      <alignment horizontal="center" vertical="center" wrapText="1" readingOrder="2"/>
    </xf>
    <xf numFmtId="0" fontId="5" fillId="0" borderId="14" xfId="0" applyFont="1" applyFill="1" applyBorder="1" applyAlignment="1">
      <alignment horizontal="center" vertical="center" wrapText="1" readingOrder="2"/>
    </xf>
    <xf numFmtId="0" fontId="5" fillId="0" borderId="23" xfId="0" applyFont="1" applyFill="1" applyBorder="1" applyAlignment="1">
      <alignment horizontal="center" vertical="center" wrapText="1" readingOrder="2"/>
    </xf>
    <xf numFmtId="0" fontId="16" fillId="0" borderId="59" xfId="0" applyFont="1" applyFill="1" applyBorder="1" applyAlignment="1">
      <alignment horizontal="center" vertical="center" wrapText="1" readingOrder="2"/>
    </xf>
    <xf numFmtId="0" fontId="16" fillId="0" borderId="69" xfId="0" applyFont="1" applyFill="1" applyBorder="1" applyAlignment="1">
      <alignment horizontal="center" vertical="center" wrapText="1" readingOrder="2"/>
    </xf>
    <xf numFmtId="0" fontId="9" fillId="0" borderId="49" xfId="0" applyFont="1" applyFill="1" applyBorder="1" applyAlignment="1">
      <alignment horizontal="right" vertical="top" wrapText="1" readingOrder="2"/>
    </xf>
    <xf numFmtId="0" fontId="9" fillId="0" borderId="50" xfId="0" applyFont="1" applyFill="1" applyBorder="1" applyAlignment="1">
      <alignment horizontal="right" vertical="top" wrapText="1" readingOrder="2"/>
    </xf>
    <xf numFmtId="0" fontId="9" fillId="0" borderId="52" xfId="0" applyFont="1" applyFill="1" applyBorder="1" applyAlignment="1">
      <alignment horizontal="right" vertical="top" wrapText="1" readingOrder="2"/>
    </xf>
    <xf numFmtId="0" fontId="9" fillId="0" borderId="53" xfId="0" applyFont="1" applyFill="1" applyBorder="1" applyAlignment="1">
      <alignment horizontal="right" vertical="top" wrapText="1" readingOrder="2"/>
    </xf>
    <xf numFmtId="0" fontId="9" fillId="0" borderId="54" xfId="0" applyFont="1" applyFill="1" applyBorder="1" applyAlignment="1">
      <alignment horizontal="right" vertical="top" wrapText="1" readingOrder="2"/>
    </xf>
    <xf numFmtId="0" fontId="9" fillId="0" borderId="56" xfId="0" applyFont="1" applyFill="1" applyBorder="1" applyAlignment="1">
      <alignment horizontal="right" vertical="top" wrapText="1" readingOrder="2"/>
    </xf>
    <xf numFmtId="0" fontId="18" fillId="0" borderId="49" xfId="0" applyFont="1" applyFill="1" applyBorder="1" applyAlignment="1">
      <alignment horizontal="center" vertical="center" wrapText="1" readingOrder="2"/>
    </xf>
    <xf numFmtId="0" fontId="18" fillId="0" borderId="52" xfId="0" applyFont="1" applyFill="1" applyBorder="1" applyAlignment="1">
      <alignment horizontal="center" vertical="center" wrapText="1" readingOrder="2"/>
    </xf>
    <xf numFmtId="0" fontId="18" fillId="0" borderId="53" xfId="0" applyFont="1" applyFill="1" applyBorder="1" applyAlignment="1">
      <alignment horizontal="center" vertical="center" wrapText="1" readingOrder="2"/>
    </xf>
    <xf numFmtId="0" fontId="18" fillId="0" borderId="56" xfId="0" applyFont="1" applyFill="1" applyBorder="1" applyAlignment="1">
      <alignment horizontal="center" vertical="center" wrapText="1" readingOrder="2"/>
    </xf>
    <xf numFmtId="0" fontId="18" fillId="0" borderId="51" xfId="0" applyFont="1" applyFill="1" applyBorder="1" applyAlignment="1">
      <alignment horizontal="center" vertical="center" wrapText="1" readingOrder="2"/>
    </xf>
    <xf numFmtId="0" fontId="18" fillId="0" borderId="55" xfId="0" applyFont="1" applyFill="1" applyBorder="1" applyAlignment="1">
      <alignment horizontal="center" vertical="center" wrapText="1" readingOrder="2"/>
    </xf>
    <xf numFmtId="0" fontId="16" fillId="0" borderId="63" xfId="0" applyFont="1" applyFill="1" applyBorder="1" applyAlignment="1">
      <alignment horizontal="center" vertical="center" wrapText="1" readingOrder="2"/>
    </xf>
    <xf numFmtId="0" fontId="18" fillId="0" borderId="77" xfId="0" applyFont="1" applyFill="1" applyBorder="1" applyAlignment="1">
      <alignment horizontal="center" vertical="center" wrapText="1" readingOrder="2"/>
    </xf>
    <xf numFmtId="0" fontId="18" fillId="0" borderId="78" xfId="0" applyFont="1" applyFill="1" applyBorder="1" applyAlignment="1">
      <alignment horizontal="center" vertical="center" wrapText="1" readingOrder="2"/>
    </xf>
    <xf numFmtId="0" fontId="16" fillId="3" borderId="59" xfId="0" applyFont="1" applyFill="1" applyBorder="1" applyAlignment="1">
      <alignment horizontal="center" vertical="center" wrapText="1" readingOrder="2"/>
    </xf>
    <xf numFmtId="0" fontId="16" fillId="3" borderId="69" xfId="0" applyFont="1" applyFill="1" applyBorder="1" applyAlignment="1">
      <alignment horizontal="center" vertical="center" wrapText="1" readingOrder="2"/>
    </xf>
    <xf numFmtId="0" fontId="31" fillId="0" borderId="49" xfId="0" applyFont="1" applyFill="1" applyBorder="1" applyAlignment="1">
      <alignment horizontal="center" vertical="center"/>
    </xf>
    <xf numFmtId="0" fontId="31" fillId="0" borderId="52" xfId="0" applyFont="1" applyFill="1" applyBorder="1" applyAlignment="1">
      <alignment horizontal="center" vertical="center"/>
    </xf>
    <xf numFmtId="0" fontId="31" fillId="0" borderId="53" xfId="0" applyFont="1" applyFill="1" applyBorder="1" applyAlignment="1">
      <alignment horizontal="center" vertical="center"/>
    </xf>
    <xf numFmtId="0" fontId="31" fillId="0" borderId="56" xfId="0" applyFont="1" applyFill="1" applyBorder="1" applyAlignment="1">
      <alignment horizontal="center" vertical="center"/>
    </xf>
    <xf numFmtId="0" fontId="11" fillId="0" borderId="49" xfId="0" applyFont="1" applyFill="1" applyBorder="1" applyAlignment="1">
      <alignment horizontal="center" vertical="center" readingOrder="2"/>
    </xf>
    <xf numFmtId="0" fontId="11" fillId="0" borderId="52" xfId="0" applyFont="1" applyFill="1" applyBorder="1" applyAlignment="1">
      <alignment horizontal="center" vertical="center" readingOrder="2"/>
    </xf>
    <xf numFmtId="0" fontId="11" fillId="0" borderId="53" xfId="0" applyFont="1" applyFill="1" applyBorder="1" applyAlignment="1">
      <alignment horizontal="center" vertical="center" wrapText="1" readingOrder="2"/>
    </xf>
    <xf numFmtId="0" fontId="11" fillId="0" borderId="56" xfId="0" applyFont="1" applyFill="1" applyBorder="1" applyAlignment="1">
      <alignment horizontal="center" vertical="center" wrapText="1" readingOrder="2"/>
    </xf>
    <xf numFmtId="0" fontId="18" fillId="0" borderId="84" xfId="0" applyFont="1" applyFill="1" applyBorder="1" applyAlignment="1">
      <alignment horizontal="left" vertical="center"/>
    </xf>
    <xf numFmtId="0" fontId="18" fillId="0" borderId="85" xfId="0" applyFont="1" applyFill="1" applyBorder="1" applyAlignment="1">
      <alignment horizontal="left" vertical="center"/>
    </xf>
    <xf numFmtId="0" fontId="18" fillId="0" borderId="52" xfId="0" applyFont="1" applyFill="1" applyBorder="1" applyAlignment="1">
      <alignment horizontal="center" vertical="center"/>
    </xf>
    <xf numFmtId="0" fontId="18" fillId="0" borderId="67" xfId="0" applyFont="1" applyFill="1" applyBorder="1" applyAlignment="1">
      <alignment horizontal="center" vertical="center"/>
    </xf>
    <xf numFmtId="0" fontId="18" fillId="0" borderId="56" xfId="0" applyFont="1" applyFill="1" applyBorder="1" applyAlignment="1">
      <alignment horizontal="center" vertical="center"/>
    </xf>
    <xf numFmtId="0" fontId="18" fillId="0" borderId="59" xfId="0" applyFont="1" applyFill="1" applyBorder="1" applyAlignment="1">
      <alignment horizontal="center" vertical="center" wrapText="1"/>
    </xf>
    <xf numFmtId="0" fontId="18" fillId="0" borderId="63" xfId="0" applyFont="1" applyFill="1" applyBorder="1" applyAlignment="1">
      <alignment horizontal="center" vertical="center" wrapText="1"/>
    </xf>
    <xf numFmtId="0" fontId="18" fillId="0" borderId="69" xfId="0" applyFont="1" applyFill="1" applyBorder="1" applyAlignment="1">
      <alignment horizontal="center" vertical="center" wrapText="1"/>
    </xf>
    <xf numFmtId="0" fontId="18" fillId="0" borderId="86"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88" xfId="0" applyFont="1" applyFill="1" applyBorder="1" applyAlignment="1">
      <alignment horizontal="center" vertical="center" wrapText="1"/>
    </xf>
    <xf numFmtId="0" fontId="25" fillId="0" borderId="51"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18" fillId="0" borderId="51"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55" xfId="0" applyFont="1" applyFill="1" applyBorder="1" applyAlignment="1">
      <alignment horizontal="center" vertical="center"/>
    </xf>
    <xf numFmtId="0" fontId="11" fillId="0" borderId="77"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0" borderId="78" xfId="0" applyFont="1" applyFill="1" applyBorder="1" applyAlignment="1">
      <alignment horizontal="center" vertical="center" wrapText="1"/>
    </xf>
    <xf numFmtId="0" fontId="18" fillId="0" borderId="99" xfId="0" applyFont="1" applyFill="1" applyBorder="1" applyAlignment="1">
      <alignment horizontal="center" vertical="center" wrapText="1"/>
    </xf>
    <xf numFmtId="0" fontId="18" fillId="0" borderId="101" xfId="0" applyFont="1" applyFill="1" applyBorder="1" applyAlignment="1">
      <alignment horizontal="center" vertical="center" wrapText="1"/>
    </xf>
    <xf numFmtId="0" fontId="18" fillId="0" borderId="100" xfId="0" applyFont="1" applyFill="1" applyBorder="1" applyAlignment="1">
      <alignment horizontal="center" vertical="center" wrapText="1"/>
    </xf>
    <xf numFmtId="0" fontId="11" fillId="0" borderId="59" xfId="0" applyFont="1" applyFill="1" applyBorder="1" applyAlignment="1">
      <alignment horizontal="center" vertical="center" wrapText="1"/>
    </xf>
    <xf numFmtId="0" fontId="11" fillId="0" borderId="63"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86"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88" xfId="0" applyFont="1" applyFill="1" applyBorder="1" applyAlignment="1">
      <alignment horizontal="center" vertical="center" wrapText="1"/>
    </xf>
    <xf numFmtId="0" fontId="28" fillId="0" borderId="79" xfId="0" applyFont="1" applyFill="1" applyBorder="1" applyAlignment="1">
      <alignment horizontal="center" vertical="center" wrapText="1"/>
    </xf>
    <xf numFmtId="0" fontId="28" fillId="0" borderId="65" xfId="0" applyFont="1" applyFill="1" applyBorder="1" applyAlignment="1">
      <alignment horizontal="center" vertical="center" wrapText="1"/>
    </xf>
    <xf numFmtId="0" fontId="27" fillId="0" borderId="91" xfId="0" applyFont="1" applyFill="1" applyBorder="1" applyAlignment="1">
      <alignment horizontal="center" vertical="center" wrapText="1"/>
    </xf>
    <xf numFmtId="0" fontId="27" fillId="0" borderId="90" xfId="0" applyFont="1" applyFill="1" applyBorder="1" applyAlignment="1">
      <alignment horizontal="center" vertical="center" wrapText="1"/>
    </xf>
    <xf numFmtId="0" fontId="11" fillId="0" borderId="64" xfId="0" applyFont="1" applyBorder="1" applyAlignment="1">
      <alignment horizontal="center" vertical="center" wrapText="1" readingOrder="2"/>
    </xf>
    <xf numFmtId="2" fontId="29" fillId="0" borderId="80" xfId="0" applyNumberFormat="1" applyFont="1" applyFill="1" applyBorder="1" applyAlignment="1">
      <alignment horizontal="center" vertical="center" wrapText="1"/>
    </xf>
    <xf numFmtId="2" fontId="29" fillId="0" borderId="62" xfId="0" applyNumberFormat="1" applyFont="1" applyFill="1" applyBorder="1" applyAlignment="1">
      <alignment horizontal="center" vertical="center" wrapText="1"/>
    </xf>
    <xf numFmtId="2" fontId="30" fillId="0" borderId="92" xfId="0" applyNumberFormat="1" applyFont="1" applyFill="1" applyBorder="1" applyAlignment="1">
      <alignment horizontal="center" vertical="center" wrapText="1"/>
    </xf>
    <xf numFmtId="2" fontId="30" fillId="0" borderId="61" xfId="0" applyNumberFormat="1" applyFont="1" applyFill="1" applyBorder="1" applyAlignment="1">
      <alignment horizontal="center" vertical="center" wrapText="1"/>
    </xf>
    <xf numFmtId="0" fontId="27" fillId="0" borderId="59" xfId="0" applyFont="1" applyFill="1" applyBorder="1" applyAlignment="1">
      <alignment horizontal="center" vertical="center" wrapText="1"/>
    </xf>
    <xf numFmtId="0" fontId="11" fillId="0" borderId="60" xfId="0" applyFont="1" applyBorder="1" applyAlignment="1">
      <alignment horizontal="center" vertical="center" wrapText="1" readingOrder="2"/>
    </xf>
    <xf numFmtId="2" fontId="29" fillId="0" borderId="77" xfId="0" applyNumberFormat="1" applyFont="1" applyFill="1" applyBorder="1" applyAlignment="1">
      <alignment horizontal="center" vertical="center" wrapText="1"/>
    </xf>
    <xf numFmtId="2" fontId="30" fillId="0" borderId="51" xfId="0" applyNumberFormat="1" applyFont="1" applyFill="1" applyBorder="1" applyAlignment="1">
      <alignment horizontal="center" vertical="center" wrapText="1"/>
    </xf>
    <xf numFmtId="0" fontId="18" fillId="0" borderId="97" xfId="0" applyFont="1" applyFill="1" applyBorder="1" applyAlignment="1">
      <alignment horizontal="center"/>
    </xf>
    <xf numFmtId="0" fontId="18" fillId="0" borderId="98" xfId="0" applyFont="1" applyFill="1" applyBorder="1" applyAlignment="1">
      <alignment horizontal="center"/>
    </xf>
    <xf numFmtId="0" fontId="27" fillId="0" borderId="69" xfId="0" applyFont="1" applyFill="1" applyBorder="1" applyAlignment="1">
      <alignment horizontal="center" vertical="center" wrapText="1"/>
    </xf>
    <xf numFmtId="0" fontId="11" fillId="0" borderId="58" xfId="0" applyFont="1" applyBorder="1" applyAlignment="1">
      <alignment horizontal="center" vertical="center" wrapText="1" readingOrder="2"/>
    </xf>
    <xf numFmtId="2" fontId="29" fillId="0" borderId="78" xfId="0" applyNumberFormat="1" applyFont="1" applyFill="1" applyBorder="1" applyAlignment="1">
      <alignment horizontal="center" vertical="center" wrapText="1"/>
    </xf>
    <xf numFmtId="2" fontId="30" fillId="0" borderId="55" xfId="0" applyNumberFormat="1" applyFont="1" applyFill="1" applyBorder="1" applyAlignment="1">
      <alignment horizontal="center" vertical="center" wrapText="1"/>
    </xf>
    <xf numFmtId="0" fontId="28" fillId="0" borderId="93" xfId="0" applyFont="1" applyFill="1" applyBorder="1" applyAlignment="1">
      <alignment horizontal="center" vertical="center" wrapText="1"/>
    </xf>
    <xf numFmtId="0" fontId="31" fillId="0" borderId="44" xfId="2" applyFont="1" applyFill="1" applyBorder="1" applyAlignment="1">
      <alignment horizontal="center" vertical="center"/>
    </xf>
    <xf numFmtId="0" fontId="31" fillId="0" borderId="8" xfId="2" applyFont="1" applyFill="1" applyBorder="1" applyAlignment="1">
      <alignment horizontal="center" vertical="center"/>
    </xf>
    <xf numFmtId="0" fontId="18" fillId="0" borderId="59" xfId="0" applyFont="1" applyFill="1" applyBorder="1" applyAlignment="1">
      <alignment horizontal="center" vertical="center"/>
    </xf>
    <xf numFmtId="0" fontId="18" fillId="0" borderId="63" xfId="0" applyFont="1" applyFill="1" applyBorder="1" applyAlignment="1">
      <alignment horizontal="center" vertical="center"/>
    </xf>
    <xf numFmtId="0" fontId="18" fillId="0" borderId="69" xfId="0" applyFont="1" applyFill="1" applyBorder="1" applyAlignment="1">
      <alignment horizontal="center" vertical="center"/>
    </xf>
    <xf numFmtId="0" fontId="18" fillId="0" borderId="77" xfId="0" applyFont="1" applyFill="1" applyBorder="1" applyAlignment="1">
      <alignment horizontal="center" vertical="center"/>
    </xf>
    <xf numFmtId="0" fontId="18" fillId="0" borderId="68" xfId="0" applyFont="1" applyFill="1" applyBorder="1" applyAlignment="1">
      <alignment horizontal="center" vertical="center"/>
    </xf>
    <xf numFmtId="0" fontId="18" fillId="0" borderId="78" xfId="0" applyFont="1" applyFill="1" applyBorder="1" applyAlignment="1">
      <alignment horizontal="center" vertical="center"/>
    </xf>
  </cellXfs>
  <cellStyles count="4">
    <cellStyle name="Normal" xfId="0" builtinId="0"/>
    <cellStyle name="Normal 2" xfId="2"/>
    <cellStyle name="Percent" xfId="1" builtinId="5"/>
    <cellStyle name="Percent 2" xfId="3"/>
  </cellStyles>
  <dxfs count="11">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ont>
        <b/>
        <i/>
        <condense val="0"/>
        <extend val="0"/>
        <u val="double"/>
      </font>
      <fill>
        <patternFill>
          <bgColor indexed="10"/>
        </patternFill>
      </fill>
    </dxf>
    <dxf>
      <fill>
        <patternFill>
          <bgColor indexed="47"/>
        </patternFill>
      </fill>
    </dxf>
    <dxf>
      <font>
        <b/>
        <i/>
        <condense val="0"/>
        <extend val="0"/>
        <u val="double"/>
      </font>
      <fill>
        <patternFill>
          <bgColor indexed="10"/>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rightToLeft="1" view="pageBreakPreview" zoomScale="85" zoomScaleNormal="70" zoomScaleSheetLayoutView="85" workbookViewId="0">
      <pane ySplit="3" topLeftCell="A4" activePane="bottomLeft" state="frozen"/>
      <selection activeCell="A4" sqref="A4:A28"/>
      <selection pane="bottomLeft" activeCell="Q24" sqref="Q24"/>
    </sheetView>
  </sheetViews>
  <sheetFormatPr defaultRowHeight="14.25" x14ac:dyDescent="0.2"/>
  <cols>
    <col min="1" max="1" width="11.28515625" customWidth="1"/>
    <col min="2" max="2" width="19.85546875" customWidth="1"/>
    <col min="3" max="3" width="16" bestFit="1" customWidth="1"/>
    <col min="4" max="4" width="20.5703125" customWidth="1"/>
    <col min="5" max="5" width="9.42578125" style="8" customWidth="1"/>
    <col min="6" max="6" width="7.42578125" customWidth="1"/>
    <col min="7" max="7" width="8.42578125" style="9" customWidth="1"/>
    <col min="8" max="8" width="11.7109375" customWidth="1"/>
    <col min="9" max="9" width="9.7109375" customWidth="1"/>
    <col min="10" max="10" width="7.42578125" style="10" bestFit="1" customWidth="1"/>
    <col min="11" max="11" width="8.5703125" style="10" customWidth="1"/>
    <col min="12" max="12" width="9.140625" style="21"/>
  </cols>
  <sheetData>
    <row r="1" spans="1:13" ht="16.5" x14ac:dyDescent="0.25">
      <c r="A1" s="171" t="s">
        <v>0</v>
      </c>
      <c r="B1" s="171"/>
      <c r="C1" s="171"/>
      <c r="D1" s="1"/>
      <c r="E1" s="2"/>
      <c r="F1" s="2"/>
      <c r="G1" s="3"/>
      <c r="H1" s="2"/>
      <c r="I1" s="2"/>
      <c r="J1" s="4"/>
      <c r="K1" s="5"/>
      <c r="L1" s="6" t="s">
        <v>1</v>
      </c>
      <c r="M1" s="7">
        <v>7</v>
      </c>
    </row>
    <row r="2" spans="1:13" ht="15" thickBot="1" x14ac:dyDescent="0.25">
      <c r="L2" s="6" t="s">
        <v>2</v>
      </c>
      <c r="M2" s="7">
        <v>10</v>
      </c>
    </row>
    <row r="3" spans="1:13" s="18" customFormat="1" ht="31.5" customHeight="1" thickBot="1" x14ac:dyDescent="0.25">
      <c r="A3" s="11" t="s">
        <v>3</v>
      </c>
      <c r="B3" s="11" t="s">
        <v>4</v>
      </c>
      <c r="C3" s="12" t="s">
        <v>5</v>
      </c>
      <c r="D3" s="172" t="s">
        <v>6</v>
      </c>
      <c r="E3" s="173"/>
      <c r="F3" s="13" t="s">
        <v>7</v>
      </c>
      <c r="G3" s="14" t="s">
        <v>8</v>
      </c>
      <c r="H3" s="15" t="s">
        <v>9</v>
      </c>
      <c r="I3" s="15" t="s">
        <v>10</v>
      </c>
      <c r="J3" s="15" t="s">
        <v>11</v>
      </c>
      <c r="K3" s="16" t="s">
        <v>12</v>
      </c>
      <c r="L3" s="17" t="s">
        <v>13</v>
      </c>
      <c r="M3" s="7">
        <f>M2-M1</f>
        <v>3</v>
      </c>
    </row>
    <row r="4" spans="1:13" s="22" customFormat="1" ht="14.25" customHeight="1" x14ac:dyDescent="0.2">
      <c r="A4" s="174" t="s">
        <v>14</v>
      </c>
      <c r="B4" s="174" t="s">
        <v>91</v>
      </c>
      <c r="C4" s="214" t="s">
        <v>82</v>
      </c>
      <c r="D4" s="19" t="s">
        <v>92</v>
      </c>
      <c r="E4" s="20" t="s">
        <v>15</v>
      </c>
      <c r="F4" s="208">
        <v>0.4</v>
      </c>
      <c r="G4" s="167"/>
      <c r="H4" s="211">
        <f>IF(G4&lt;J4,0,IF(G4=J4,$M$1,IF(G4&gt;K4,$M$2,$M$3/(K4-J4)*(G4-J4)+$M$1)))</f>
        <v>0</v>
      </c>
      <c r="I4" s="182"/>
      <c r="J4" s="167">
        <v>3</v>
      </c>
      <c r="K4" s="185">
        <v>7</v>
      </c>
      <c r="L4" s="192">
        <f>SUM(F4:F15)</f>
        <v>1</v>
      </c>
    </row>
    <row r="5" spans="1:13" s="22" customFormat="1" ht="14.25" customHeight="1" x14ac:dyDescent="0.2">
      <c r="A5" s="175"/>
      <c r="B5" s="175"/>
      <c r="C5" s="215"/>
      <c r="D5" s="23" t="s">
        <v>84</v>
      </c>
      <c r="E5" s="24">
        <f>$M$1</f>
        <v>7</v>
      </c>
      <c r="F5" s="209"/>
      <c r="G5" s="168"/>
      <c r="H5" s="212"/>
      <c r="I5" s="183"/>
      <c r="J5" s="168"/>
      <c r="K5" s="186"/>
      <c r="L5" s="193"/>
    </row>
    <row r="6" spans="1:13" s="22" customFormat="1" ht="42.75" x14ac:dyDescent="0.2">
      <c r="A6" s="175"/>
      <c r="B6" s="175"/>
      <c r="C6" s="215"/>
      <c r="D6" s="23" t="s">
        <v>93</v>
      </c>
      <c r="E6" s="25" t="s">
        <v>94</v>
      </c>
      <c r="F6" s="209"/>
      <c r="G6" s="168"/>
      <c r="H6" s="212"/>
      <c r="I6" s="183"/>
      <c r="J6" s="168"/>
      <c r="K6" s="186"/>
      <c r="L6" s="193"/>
    </row>
    <row r="7" spans="1:13" s="22" customFormat="1" ht="15" customHeight="1" thickBot="1" x14ac:dyDescent="0.25">
      <c r="A7" s="175"/>
      <c r="B7" s="175"/>
      <c r="C7" s="216"/>
      <c r="D7" s="26" t="s">
        <v>97</v>
      </c>
      <c r="E7" s="27">
        <v>10</v>
      </c>
      <c r="F7" s="210"/>
      <c r="G7" s="169"/>
      <c r="H7" s="213"/>
      <c r="I7" s="183"/>
      <c r="J7" s="169"/>
      <c r="K7" s="187"/>
      <c r="L7" s="193"/>
    </row>
    <row r="8" spans="1:13" s="22" customFormat="1" ht="14.25" customHeight="1" x14ac:dyDescent="0.2">
      <c r="A8" s="175"/>
      <c r="B8" s="175"/>
      <c r="C8" s="174" t="s">
        <v>95</v>
      </c>
      <c r="D8" s="19" t="s">
        <v>96</v>
      </c>
      <c r="E8" s="20" t="s">
        <v>15</v>
      </c>
      <c r="F8" s="208">
        <v>0.4</v>
      </c>
      <c r="G8" s="167"/>
      <c r="H8" s="211">
        <f>IF(G8&lt;J8,0,IF(G8=J8,$M$1,IF(G8&gt;K8,$M$2,$M$3/(K8-J8)*(G8-J8)+$M$1)))</f>
        <v>0</v>
      </c>
      <c r="I8" s="183"/>
      <c r="J8" s="167">
        <v>2</v>
      </c>
      <c r="K8" s="185">
        <v>4</v>
      </c>
      <c r="L8" s="193"/>
    </row>
    <row r="9" spans="1:13" s="22" customFormat="1" ht="14.25" customHeight="1" x14ac:dyDescent="0.2">
      <c r="A9" s="175"/>
      <c r="B9" s="175"/>
      <c r="C9" s="175"/>
      <c r="D9" s="23" t="s">
        <v>83</v>
      </c>
      <c r="E9" s="24">
        <f>$M$1</f>
        <v>7</v>
      </c>
      <c r="F9" s="209"/>
      <c r="G9" s="168"/>
      <c r="H9" s="212"/>
      <c r="I9" s="183"/>
      <c r="J9" s="168"/>
      <c r="K9" s="186"/>
      <c r="L9" s="193"/>
    </row>
    <row r="10" spans="1:13" s="22" customFormat="1" ht="14.25" customHeight="1" x14ac:dyDescent="0.2">
      <c r="A10" s="175"/>
      <c r="B10" s="175"/>
      <c r="C10" s="175"/>
      <c r="D10" s="28" t="s">
        <v>98</v>
      </c>
      <c r="E10" s="25">
        <v>8.5</v>
      </c>
      <c r="F10" s="209"/>
      <c r="G10" s="168"/>
      <c r="H10" s="212"/>
      <c r="I10" s="183"/>
      <c r="J10" s="168"/>
      <c r="K10" s="186"/>
      <c r="L10" s="193"/>
    </row>
    <row r="11" spans="1:13" s="22" customFormat="1" ht="15" customHeight="1" thickBot="1" x14ac:dyDescent="0.25">
      <c r="A11" s="175"/>
      <c r="B11" s="175"/>
      <c r="C11" s="176"/>
      <c r="D11" s="26" t="s">
        <v>99</v>
      </c>
      <c r="E11" s="27">
        <v>10</v>
      </c>
      <c r="F11" s="210"/>
      <c r="G11" s="169"/>
      <c r="H11" s="213"/>
      <c r="I11" s="183"/>
      <c r="J11" s="169"/>
      <c r="K11" s="187"/>
      <c r="L11" s="193"/>
    </row>
    <row r="12" spans="1:13" s="22" customFormat="1" ht="14.25" customHeight="1" x14ac:dyDescent="0.2">
      <c r="A12" s="175"/>
      <c r="B12" s="175"/>
      <c r="C12" s="174" t="s">
        <v>100</v>
      </c>
      <c r="D12" s="19" t="s">
        <v>101</v>
      </c>
      <c r="E12" s="20" t="s">
        <v>15</v>
      </c>
      <c r="F12" s="208">
        <v>0.2</v>
      </c>
      <c r="G12" s="167"/>
      <c r="H12" s="211">
        <f>IF(G12&lt;J12,0,IF(G12=J12,$M$1,IF(G12&gt;K12,$M$2,$M$3/(K12-J12)*(G12-J12)+$M$1)))</f>
        <v>0</v>
      </c>
      <c r="I12" s="183"/>
      <c r="J12" s="167">
        <v>8</v>
      </c>
      <c r="K12" s="185">
        <v>16</v>
      </c>
      <c r="L12" s="193"/>
    </row>
    <row r="13" spans="1:13" s="22" customFormat="1" ht="14.25" customHeight="1" x14ac:dyDescent="0.2">
      <c r="A13" s="175"/>
      <c r="B13" s="175"/>
      <c r="C13" s="175"/>
      <c r="D13" s="23" t="s">
        <v>102</v>
      </c>
      <c r="E13" s="24">
        <f>$M$1</f>
        <v>7</v>
      </c>
      <c r="F13" s="209"/>
      <c r="G13" s="168"/>
      <c r="H13" s="212"/>
      <c r="I13" s="183"/>
      <c r="J13" s="168"/>
      <c r="K13" s="186"/>
      <c r="L13" s="193"/>
    </row>
    <row r="14" spans="1:13" s="22" customFormat="1" ht="28.5" x14ac:dyDescent="0.2">
      <c r="A14" s="175"/>
      <c r="B14" s="175"/>
      <c r="C14" s="175"/>
      <c r="D14" s="28" t="s">
        <v>103</v>
      </c>
      <c r="E14" s="25" t="s">
        <v>105</v>
      </c>
      <c r="F14" s="209"/>
      <c r="G14" s="168"/>
      <c r="H14" s="212"/>
      <c r="I14" s="183"/>
      <c r="J14" s="168"/>
      <c r="K14" s="186"/>
      <c r="L14" s="193"/>
    </row>
    <row r="15" spans="1:13" s="22" customFormat="1" ht="15" customHeight="1" thickBot="1" x14ac:dyDescent="0.25">
      <c r="A15" s="175"/>
      <c r="B15" s="175"/>
      <c r="C15" s="176"/>
      <c r="D15" s="26" t="s">
        <v>104</v>
      </c>
      <c r="E15" s="27">
        <v>10</v>
      </c>
      <c r="F15" s="210"/>
      <c r="G15" s="169"/>
      <c r="H15" s="213"/>
      <c r="I15" s="183"/>
      <c r="J15" s="169"/>
      <c r="K15" s="187"/>
      <c r="L15" s="193"/>
    </row>
    <row r="16" spans="1:13" ht="29.25" thickBot="1" x14ac:dyDescent="0.25">
      <c r="A16" s="175"/>
      <c r="B16" s="158" t="s">
        <v>16</v>
      </c>
      <c r="C16" s="158" t="s">
        <v>17</v>
      </c>
      <c r="D16" s="190" t="s">
        <v>106</v>
      </c>
      <c r="E16" s="191"/>
      <c r="F16" s="157">
        <v>1</v>
      </c>
      <c r="G16" s="159"/>
      <c r="H16" s="160">
        <f>G16</f>
        <v>0</v>
      </c>
      <c r="I16" s="161"/>
      <c r="J16" s="163"/>
      <c r="K16" s="164"/>
      <c r="L16" s="162">
        <f>SUM(F16)</f>
        <v>1</v>
      </c>
    </row>
    <row r="17" spans="1:13" ht="24.75" customHeight="1" x14ac:dyDescent="0.2">
      <c r="A17" s="174" t="s">
        <v>18</v>
      </c>
      <c r="B17" s="177" t="s">
        <v>85</v>
      </c>
      <c r="C17" s="177" t="s">
        <v>17</v>
      </c>
      <c r="D17" s="180" t="s">
        <v>19</v>
      </c>
      <c r="E17" s="181"/>
      <c r="F17" s="29"/>
      <c r="G17" s="30"/>
      <c r="H17" s="31">
        <f>G17*F17</f>
        <v>0</v>
      </c>
      <c r="I17" s="182"/>
      <c r="J17" s="202"/>
      <c r="K17" s="205"/>
      <c r="L17" s="192">
        <f>SUM(F17:F19)</f>
        <v>0</v>
      </c>
    </row>
    <row r="18" spans="1:13" ht="24.75" customHeight="1" x14ac:dyDescent="0.2">
      <c r="A18" s="175"/>
      <c r="B18" s="178"/>
      <c r="C18" s="178"/>
      <c r="D18" s="198" t="s">
        <v>20</v>
      </c>
      <c r="E18" s="199"/>
      <c r="F18" s="32"/>
      <c r="G18" s="33"/>
      <c r="H18" s="34">
        <f>G18*F18</f>
        <v>0</v>
      </c>
      <c r="I18" s="183"/>
      <c r="J18" s="203"/>
      <c r="K18" s="206"/>
      <c r="L18" s="196"/>
    </row>
    <row r="19" spans="1:13" ht="24.75" customHeight="1" thickBot="1" x14ac:dyDescent="0.25">
      <c r="A19" s="176"/>
      <c r="B19" s="179"/>
      <c r="C19" s="179"/>
      <c r="D19" s="200" t="s">
        <v>21</v>
      </c>
      <c r="E19" s="201"/>
      <c r="F19" s="35"/>
      <c r="G19" s="36"/>
      <c r="H19" s="37">
        <f>G19*F19</f>
        <v>0</v>
      </c>
      <c r="I19" s="184"/>
      <c r="J19" s="204"/>
      <c r="K19" s="207"/>
      <c r="L19" s="197"/>
    </row>
    <row r="20" spans="1:13" ht="24" customHeight="1" x14ac:dyDescent="0.2">
      <c r="A20" t="s">
        <v>22</v>
      </c>
      <c r="B20" s="38"/>
      <c r="D20" t="s">
        <v>22</v>
      </c>
      <c r="E20" s="194"/>
      <c r="F20" s="194"/>
      <c r="G20" s="194"/>
      <c r="H20" t="s">
        <v>22</v>
      </c>
      <c r="I20" s="194"/>
      <c r="J20" s="194"/>
      <c r="K20" s="194"/>
    </row>
    <row r="21" spans="1:13" s="40" customFormat="1" ht="24" customHeight="1" x14ac:dyDescent="0.2">
      <c r="A21" t="s">
        <v>22</v>
      </c>
      <c r="B21" s="38"/>
      <c r="C21" s="39"/>
      <c r="D21" t="s">
        <v>22</v>
      </c>
      <c r="E21" s="195"/>
      <c r="F21" s="195"/>
      <c r="G21" s="195"/>
      <c r="H21" t="s">
        <v>22</v>
      </c>
      <c r="I21" s="195"/>
      <c r="J21" s="195"/>
      <c r="K21" s="195"/>
      <c r="L21" s="39"/>
    </row>
    <row r="22" spans="1:13" s="40" customFormat="1" ht="12.75" x14ac:dyDescent="0.2">
      <c r="C22" s="39"/>
      <c r="D22" s="39"/>
      <c r="E22" s="188"/>
      <c r="F22" s="188"/>
      <c r="G22" s="188"/>
      <c r="H22" s="39"/>
      <c r="I22" s="188"/>
      <c r="J22" s="188"/>
      <c r="K22" s="188"/>
      <c r="L22" s="39"/>
    </row>
    <row r="23" spans="1:13" ht="15.75" x14ac:dyDescent="0.25">
      <c r="A23" s="189" t="s">
        <v>23</v>
      </c>
      <c r="B23" s="189"/>
      <c r="C23" s="189"/>
      <c r="D23" s="189"/>
      <c r="E23" s="189"/>
      <c r="F23" s="189"/>
      <c r="G23" s="189"/>
      <c r="H23" s="189"/>
      <c r="I23" s="189"/>
      <c r="J23" s="189"/>
      <c r="K23" s="189"/>
    </row>
    <row r="24" spans="1:13" ht="44.25" customHeight="1" x14ac:dyDescent="0.2">
      <c r="A24" s="170" t="s">
        <v>86</v>
      </c>
      <c r="B24" s="170"/>
      <c r="C24" s="170"/>
      <c r="D24" s="170"/>
      <c r="E24" s="170"/>
      <c r="F24" s="170"/>
      <c r="G24" s="170"/>
      <c r="H24" s="170"/>
      <c r="I24" s="170"/>
      <c r="J24" s="170"/>
      <c r="K24" s="170"/>
    </row>
    <row r="25" spans="1:13" x14ac:dyDescent="0.2">
      <c r="C25" s="21"/>
      <c r="D25" s="21"/>
      <c r="E25" s="21"/>
      <c r="F25" s="21"/>
      <c r="G25" s="41"/>
      <c r="H25" s="21"/>
      <c r="I25" s="21"/>
      <c r="J25" s="42"/>
      <c r="K25" s="42"/>
    </row>
    <row r="26" spans="1:13" x14ac:dyDescent="0.2">
      <c r="C26" s="21"/>
      <c r="D26" s="21"/>
      <c r="E26" s="21"/>
      <c r="F26" s="21"/>
      <c r="G26" s="41"/>
      <c r="H26" s="21"/>
      <c r="I26" s="21"/>
      <c r="J26" s="42"/>
      <c r="K26" s="42"/>
    </row>
    <row r="27" spans="1:13" x14ac:dyDescent="0.2">
      <c r="C27" s="21"/>
      <c r="D27" s="21"/>
      <c r="E27" s="21"/>
      <c r="F27" s="21"/>
      <c r="G27" s="41"/>
      <c r="H27" s="21"/>
      <c r="I27" s="21"/>
      <c r="J27" s="42"/>
      <c r="K27" s="42"/>
    </row>
    <row r="28" spans="1:13" x14ac:dyDescent="0.2">
      <c r="C28" s="21"/>
      <c r="D28" s="21"/>
      <c r="E28" s="21"/>
      <c r="F28" s="21"/>
      <c r="G28" s="41"/>
      <c r="H28" s="21"/>
      <c r="I28" s="21"/>
      <c r="J28" s="42"/>
      <c r="K28" s="42"/>
    </row>
    <row r="29" spans="1:13" x14ac:dyDescent="0.2">
      <c r="C29" s="21"/>
      <c r="D29" s="21"/>
      <c r="E29" s="21"/>
      <c r="F29" s="21"/>
      <c r="G29" s="41"/>
      <c r="H29" s="21"/>
      <c r="I29" s="21"/>
      <c r="J29" s="42"/>
      <c r="K29" s="42"/>
    </row>
    <row r="30" spans="1:13" x14ac:dyDescent="0.2">
      <c r="C30" s="21"/>
      <c r="D30" s="21"/>
      <c r="E30" s="21"/>
      <c r="F30" s="21"/>
      <c r="G30" s="41"/>
      <c r="H30" s="21"/>
      <c r="I30" s="21"/>
      <c r="J30" s="42"/>
      <c r="K30" s="42"/>
    </row>
    <row r="31" spans="1:13" x14ac:dyDescent="0.2">
      <c r="C31" s="21"/>
      <c r="D31" s="21"/>
      <c r="E31" s="21"/>
      <c r="F31" s="21"/>
      <c r="G31" s="41"/>
      <c r="H31" s="21"/>
      <c r="I31" s="21"/>
      <c r="J31" s="42"/>
      <c r="K31" s="42"/>
    </row>
    <row r="32" spans="1:13" s="21" customFormat="1" x14ac:dyDescent="0.2">
      <c r="A32"/>
      <c r="B32"/>
      <c r="G32" s="41"/>
      <c r="J32" s="42"/>
      <c r="K32" s="42"/>
      <c r="M32"/>
    </row>
    <row r="33" spans="1:13" s="21" customFormat="1" x14ac:dyDescent="0.2">
      <c r="A33"/>
      <c r="B33"/>
      <c r="G33" s="41"/>
      <c r="J33" s="42"/>
      <c r="K33" s="42"/>
      <c r="M33"/>
    </row>
    <row r="34" spans="1:13" s="21" customFormat="1" x14ac:dyDescent="0.2">
      <c r="A34"/>
      <c r="B34"/>
      <c r="G34" s="41"/>
      <c r="J34" s="42"/>
      <c r="K34" s="42"/>
      <c r="M34"/>
    </row>
    <row r="35" spans="1:13" s="21" customFormat="1" x14ac:dyDescent="0.2">
      <c r="A35"/>
      <c r="B35"/>
      <c r="G35" s="41"/>
      <c r="J35" s="42"/>
      <c r="K35" s="42"/>
      <c r="M35"/>
    </row>
    <row r="36" spans="1:13" s="21" customFormat="1" x14ac:dyDescent="0.2">
      <c r="A36"/>
      <c r="B36"/>
      <c r="G36" s="41"/>
      <c r="J36" s="42"/>
      <c r="K36" s="42"/>
      <c r="M36"/>
    </row>
    <row r="37" spans="1:13" s="21" customFormat="1" x14ac:dyDescent="0.2">
      <c r="A37"/>
      <c r="B37"/>
      <c r="G37" s="41"/>
      <c r="J37" s="42"/>
      <c r="K37" s="42"/>
      <c r="M37"/>
    </row>
    <row r="38" spans="1:13" s="21" customFormat="1" x14ac:dyDescent="0.2">
      <c r="A38"/>
      <c r="B38"/>
      <c r="G38" s="41"/>
      <c r="J38" s="42"/>
      <c r="K38" s="42"/>
      <c r="M38"/>
    </row>
    <row r="39" spans="1:13" s="21" customFormat="1" x14ac:dyDescent="0.2">
      <c r="A39"/>
      <c r="B39"/>
      <c r="G39" s="41"/>
      <c r="J39" s="42"/>
      <c r="K39" s="42"/>
      <c r="M39"/>
    </row>
    <row r="40" spans="1:13" s="21" customFormat="1" x14ac:dyDescent="0.2">
      <c r="A40"/>
      <c r="B40"/>
      <c r="G40" s="41"/>
      <c r="J40" s="42"/>
      <c r="K40" s="42"/>
      <c r="M40"/>
    </row>
    <row r="41" spans="1:13" s="21" customFormat="1" x14ac:dyDescent="0.2">
      <c r="A41"/>
      <c r="B41"/>
      <c r="G41" s="41"/>
      <c r="J41" s="42"/>
      <c r="K41" s="42"/>
      <c r="M41"/>
    </row>
  </sheetData>
  <mergeCells count="43">
    <mergeCell ref="H8:H11"/>
    <mergeCell ref="B4:B15"/>
    <mergeCell ref="F12:F15"/>
    <mergeCell ref="G12:G15"/>
    <mergeCell ref="H12:H15"/>
    <mergeCell ref="C12:C15"/>
    <mergeCell ref="C4:C7"/>
    <mergeCell ref="F4:F7"/>
    <mergeCell ref="G4:G7"/>
    <mergeCell ref="H4:H7"/>
    <mergeCell ref="C8:C11"/>
    <mergeCell ref="D16:E16"/>
    <mergeCell ref="L4:L15"/>
    <mergeCell ref="E20:G20"/>
    <mergeCell ref="I20:K20"/>
    <mergeCell ref="E21:G21"/>
    <mergeCell ref="I21:K21"/>
    <mergeCell ref="I4:I15"/>
    <mergeCell ref="J12:J15"/>
    <mergeCell ref="L17:L19"/>
    <mergeCell ref="D18:E18"/>
    <mergeCell ref="D19:E19"/>
    <mergeCell ref="J17:J19"/>
    <mergeCell ref="K17:K19"/>
    <mergeCell ref="K8:K11"/>
    <mergeCell ref="F8:F11"/>
    <mergeCell ref="G8:G11"/>
    <mergeCell ref="J8:J11"/>
    <mergeCell ref="A24:K24"/>
    <mergeCell ref="A1:C1"/>
    <mergeCell ref="D3:E3"/>
    <mergeCell ref="A17:A19"/>
    <mergeCell ref="B17:B19"/>
    <mergeCell ref="C17:C19"/>
    <mergeCell ref="D17:E17"/>
    <mergeCell ref="I17:I19"/>
    <mergeCell ref="K12:K15"/>
    <mergeCell ref="J4:J7"/>
    <mergeCell ref="K4:K7"/>
    <mergeCell ref="E22:G22"/>
    <mergeCell ref="I22:K22"/>
    <mergeCell ref="A23:K23"/>
    <mergeCell ref="A4:A16"/>
  </mergeCells>
  <conditionalFormatting sqref="G17:G19">
    <cfRule type="cellIs" dxfId="10" priority="7" stopIfTrue="1" operator="equal">
      <formula>0</formula>
    </cfRule>
  </conditionalFormatting>
  <conditionalFormatting sqref="L4:L7 L12:L15 L17:L19">
    <cfRule type="cellIs" dxfId="9" priority="8" stopIfTrue="1" operator="lessThan">
      <formula>1</formula>
    </cfRule>
  </conditionalFormatting>
  <conditionalFormatting sqref="G12 G4">
    <cfRule type="cellIs" dxfId="8" priority="5" stopIfTrue="1" operator="equal">
      <formula>0</formula>
    </cfRule>
  </conditionalFormatting>
  <conditionalFormatting sqref="L8:L11">
    <cfRule type="cellIs" dxfId="7" priority="4" stopIfTrue="1" operator="lessThan">
      <formula>1</formula>
    </cfRule>
  </conditionalFormatting>
  <conditionalFormatting sqref="G8">
    <cfRule type="cellIs" dxfId="6" priority="3" stopIfTrue="1" operator="equal">
      <formula>0</formula>
    </cfRule>
  </conditionalFormatting>
  <conditionalFormatting sqref="G16">
    <cfRule type="cellIs" dxfId="5" priority="1" stopIfTrue="1" operator="equal">
      <formula>0</formula>
    </cfRule>
  </conditionalFormatting>
  <conditionalFormatting sqref="L16">
    <cfRule type="cellIs" dxfId="4" priority="2" stopIfTrue="1" operator="lessThan">
      <formula>1</formula>
    </cfRule>
  </conditionalFormatting>
  <printOptions horizontalCentered="1"/>
  <pageMargins left="0.23622047244094491" right="0.23622047244094491" top="1.0629921259842521" bottom="0.15748031496062992" header="0.47244094488188981" footer="0.15748031496062992"/>
  <pageSetup paperSize="9" scale="77" orientation="portrait" r:id="rId1"/>
  <headerFooter alignWithMargins="0">
    <oddHeader>&amp;C&amp;"Arial,מודגש"&amp;12מכרז מס' 2/2019 : מתן שירותי ניקיון בכפר הנוער אשל הנשיא</oddHead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rightToLeft="1" view="pageBreakPreview" zoomScaleNormal="100" zoomScaleSheetLayoutView="100" workbookViewId="0">
      <selection activeCell="C2" sqref="C2"/>
    </sheetView>
  </sheetViews>
  <sheetFormatPr defaultRowHeight="17.25" customHeight="1" x14ac:dyDescent="0.2"/>
  <cols>
    <col min="1" max="1" width="8.28515625" style="51" bestFit="1" customWidth="1"/>
    <col min="2" max="2" width="36.85546875" style="51" customWidth="1"/>
    <col min="3" max="3" width="13.42578125" style="96" customWidth="1"/>
    <col min="4" max="4" width="6.85546875" style="51" customWidth="1"/>
    <col min="5" max="5" width="8.42578125" style="51" customWidth="1"/>
    <col min="6" max="6" width="8.5703125" style="51" customWidth="1"/>
    <col min="7" max="7" width="8" style="51" customWidth="1"/>
    <col min="8" max="8" width="11.42578125" style="51" customWidth="1"/>
    <col min="9" max="9" width="7.28515625" style="51" customWidth="1"/>
    <col min="10" max="10" width="8" style="51" customWidth="1"/>
    <col min="11" max="11" width="8.140625" style="96" customWidth="1"/>
    <col min="12" max="12" width="8.42578125" style="51" customWidth="1"/>
    <col min="13" max="13" width="24" style="51" customWidth="1"/>
    <col min="14" max="16384" width="9.140625" style="51"/>
  </cols>
  <sheetData>
    <row r="1" spans="1:15" ht="19.5" thickTop="1" x14ac:dyDescent="0.2">
      <c r="A1" s="43" t="s">
        <v>24</v>
      </c>
      <c r="B1" s="44" t="s">
        <v>25</v>
      </c>
      <c r="C1" s="45" t="s">
        <v>26</v>
      </c>
      <c r="D1" s="219" t="s">
        <v>87</v>
      </c>
      <c r="E1" s="220"/>
      <c r="F1" s="220"/>
      <c r="G1" s="220"/>
      <c r="H1" s="221"/>
      <c r="I1" s="46" t="s">
        <v>27</v>
      </c>
      <c r="J1" s="47">
        <v>1</v>
      </c>
      <c r="K1" s="48" t="s">
        <v>28</v>
      </c>
      <c r="L1" s="49"/>
      <c r="M1" s="50" t="str">
        <f ca="1">CELL("filename")</f>
        <v>C:\Users\kochit\AppData\Local\Microsoft\Windows\INetCache\Content.Outlook\YA66ADY2\[HT1907.xlsx]סיכום הצעות</v>
      </c>
    </row>
    <row r="2" spans="1:15" ht="30" customHeight="1" thickBot="1" x14ac:dyDescent="0.25">
      <c r="A2" s="52" t="s">
        <v>29</v>
      </c>
      <c r="B2" s="165" t="s">
        <v>88</v>
      </c>
      <c r="C2" s="166" t="s">
        <v>107</v>
      </c>
      <c r="D2" s="222"/>
      <c r="E2" s="223"/>
      <c r="F2" s="223"/>
      <c r="G2" s="223"/>
      <c r="H2" s="224"/>
      <c r="I2" s="53" t="s">
        <v>30</v>
      </c>
      <c r="J2" s="54">
        <v>2</v>
      </c>
      <c r="K2" s="55" t="s">
        <v>31</v>
      </c>
      <c r="L2" s="56"/>
      <c r="M2" s="57"/>
    </row>
    <row r="3" spans="1:15" s="61" customFormat="1" ht="17.25" customHeight="1" thickTop="1" x14ac:dyDescent="0.2">
      <c r="A3" s="225" t="s">
        <v>32</v>
      </c>
      <c r="B3" s="226"/>
      <c r="C3" s="229" t="s">
        <v>33</v>
      </c>
      <c r="D3" s="58" t="s">
        <v>7</v>
      </c>
      <c r="E3" s="59" t="s">
        <v>34</v>
      </c>
      <c r="F3" s="60">
        <v>1</v>
      </c>
      <c r="G3" s="59" t="s">
        <v>34</v>
      </c>
      <c r="H3" s="60">
        <v>2</v>
      </c>
      <c r="I3" s="59" t="s">
        <v>34</v>
      </c>
      <c r="J3" s="60">
        <v>3</v>
      </c>
      <c r="K3" s="59" t="s">
        <v>34</v>
      </c>
      <c r="L3" s="60">
        <v>4</v>
      </c>
      <c r="M3" s="229" t="s">
        <v>35</v>
      </c>
    </row>
    <row r="4" spans="1:15" s="61" customFormat="1" ht="17.25" customHeight="1" thickBot="1" x14ac:dyDescent="0.25">
      <c r="A4" s="227"/>
      <c r="B4" s="228"/>
      <c r="C4" s="230"/>
      <c r="D4" s="62" t="s">
        <v>36</v>
      </c>
      <c r="E4" s="63" t="s">
        <v>37</v>
      </c>
      <c r="F4" s="64" t="s">
        <v>38</v>
      </c>
      <c r="G4" s="63" t="s">
        <v>37</v>
      </c>
      <c r="H4" s="64" t="s">
        <v>38</v>
      </c>
      <c r="I4" s="63" t="s">
        <v>37</v>
      </c>
      <c r="J4" s="64" t="s">
        <v>38</v>
      </c>
      <c r="K4" s="63" t="s">
        <v>37</v>
      </c>
      <c r="L4" s="64" t="s">
        <v>38</v>
      </c>
      <c r="M4" s="230"/>
      <c r="O4" s="65"/>
    </row>
    <row r="5" spans="1:15" s="61" customFormat="1" ht="24.75" thickTop="1" x14ac:dyDescent="0.2">
      <c r="A5" s="217" t="s">
        <v>39</v>
      </c>
      <c r="B5" s="66" t="s">
        <v>91</v>
      </c>
      <c r="C5" s="67" t="s">
        <v>40</v>
      </c>
      <c r="D5" s="68">
        <v>0.9</v>
      </c>
      <c r="E5" s="69"/>
      <c r="F5" s="70"/>
      <c r="G5" s="69"/>
      <c r="H5" s="70"/>
      <c r="I5" s="69"/>
      <c r="J5" s="70"/>
      <c r="K5" s="69"/>
      <c r="L5" s="70"/>
      <c r="M5" s="71" t="s">
        <v>41</v>
      </c>
    </row>
    <row r="6" spans="1:15" s="61" customFormat="1" ht="17.25" customHeight="1" thickBot="1" x14ac:dyDescent="0.25">
      <c r="A6" s="231"/>
      <c r="B6" s="73" t="s">
        <v>42</v>
      </c>
      <c r="C6" s="67" t="s">
        <v>43</v>
      </c>
      <c r="D6" s="74">
        <v>0.1</v>
      </c>
      <c r="E6" s="69"/>
      <c r="F6" s="75"/>
      <c r="G6" s="69"/>
      <c r="H6" s="75"/>
      <c r="I6" s="69"/>
      <c r="J6" s="75"/>
      <c r="K6" s="69"/>
      <c r="L6" s="75"/>
      <c r="M6" s="76" t="s">
        <v>41</v>
      </c>
    </row>
    <row r="7" spans="1:15" s="61" customFormat="1" ht="17.25" customHeight="1" thickBot="1" x14ac:dyDescent="0.25">
      <c r="A7" s="218"/>
      <c r="B7" s="77" t="s">
        <v>44</v>
      </c>
      <c r="C7" s="78"/>
      <c r="D7" s="79">
        <f>SUM(D5:D6)</f>
        <v>1</v>
      </c>
      <c r="E7" s="80"/>
      <c r="F7" s="81"/>
      <c r="G7" s="80"/>
      <c r="H7" s="81"/>
      <c r="I7" s="80"/>
      <c r="J7" s="81"/>
      <c r="K7" s="80"/>
      <c r="L7" s="81"/>
      <c r="M7" s="82"/>
    </row>
    <row r="8" spans="1:15" s="61" customFormat="1" ht="17.25" customHeight="1" thickTop="1" thickBot="1" x14ac:dyDescent="0.25">
      <c r="A8" s="217" t="s">
        <v>45</v>
      </c>
      <c r="B8" s="83" t="s">
        <v>45</v>
      </c>
      <c r="C8" s="67" t="s">
        <v>43</v>
      </c>
      <c r="D8" s="84">
        <v>1</v>
      </c>
      <c r="E8" s="69"/>
      <c r="F8" s="72"/>
      <c r="G8" s="69"/>
      <c r="H8" s="72"/>
      <c r="I8" s="69"/>
      <c r="J8" s="75"/>
      <c r="K8" s="69"/>
      <c r="L8" s="75"/>
      <c r="M8" s="76" t="s">
        <v>41</v>
      </c>
    </row>
    <row r="9" spans="1:15" s="61" customFormat="1" ht="17.25" customHeight="1" thickBot="1" x14ac:dyDescent="0.25">
      <c r="A9" s="218"/>
      <c r="B9" s="77" t="s">
        <v>44</v>
      </c>
      <c r="C9" s="78"/>
      <c r="D9" s="79">
        <f>SUM(D8)</f>
        <v>1</v>
      </c>
      <c r="E9" s="80"/>
      <c r="F9" s="81"/>
      <c r="G9" s="80"/>
      <c r="H9" s="81"/>
      <c r="I9" s="80"/>
      <c r="J9" s="81"/>
      <c r="K9" s="80"/>
      <c r="L9" s="81"/>
      <c r="M9" s="82"/>
    </row>
    <row r="10" spans="1:15" s="61" customFormat="1" ht="27" thickTop="1" thickBot="1" x14ac:dyDescent="0.25">
      <c r="A10" s="234" t="s">
        <v>77</v>
      </c>
      <c r="B10" s="153" t="s">
        <v>81</v>
      </c>
      <c r="C10" s="67" t="s">
        <v>43</v>
      </c>
      <c r="D10" s="74">
        <v>1</v>
      </c>
      <c r="E10" s="69"/>
      <c r="F10" s="70"/>
      <c r="G10" s="85"/>
      <c r="H10" s="70"/>
      <c r="I10" s="85"/>
      <c r="J10" s="75"/>
      <c r="K10" s="85"/>
      <c r="L10" s="75"/>
      <c r="M10" s="76" t="s">
        <v>41</v>
      </c>
    </row>
    <row r="11" spans="1:15" s="61" customFormat="1" ht="17.25" customHeight="1" thickBot="1" x14ac:dyDescent="0.25">
      <c r="A11" s="235"/>
      <c r="B11" s="77" t="s">
        <v>44</v>
      </c>
      <c r="C11" s="78"/>
      <c r="D11" s="79">
        <f>SUM(D10:D10)</f>
        <v>1</v>
      </c>
      <c r="E11" s="80"/>
      <c r="F11" s="81"/>
      <c r="G11" s="80"/>
      <c r="H11" s="81"/>
      <c r="I11" s="80"/>
      <c r="J11" s="81"/>
      <c r="K11" s="80"/>
      <c r="L11" s="81"/>
      <c r="M11" s="82"/>
    </row>
    <row r="12" spans="1:15" s="61" customFormat="1" ht="17.25" customHeight="1" thickTop="1" x14ac:dyDescent="0.2">
      <c r="A12" s="217" t="s">
        <v>46</v>
      </c>
      <c r="B12" s="232" t="s">
        <v>32</v>
      </c>
      <c r="C12" s="229" t="s">
        <v>47</v>
      </c>
      <c r="D12" s="229" t="s">
        <v>48</v>
      </c>
      <c r="E12" s="59" t="s">
        <v>34</v>
      </c>
      <c r="F12" s="60">
        <v>1</v>
      </c>
      <c r="G12" s="59" t="s">
        <v>34</v>
      </c>
      <c r="H12" s="60">
        <v>2</v>
      </c>
      <c r="I12" s="59" t="s">
        <v>34</v>
      </c>
      <c r="J12" s="60">
        <v>3</v>
      </c>
      <c r="K12" s="59" t="s">
        <v>34</v>
      </c>
      <c r="L12" s="60">
        <v>4</v>
      </c>
      <c r="M12" s="229" t="s">
        <v>35</v>
      </c>
    </row>
    <row r="13" spans="1:15" s="61" customFormat="1" ht="17.25" customHeight="1" thickBot="1" x14ac:dyDescent="0.25">
      <c r="A13" s="231"/>
      <c r="B13" s="233"/>
      <c r="C13" s="230"/>
      <c r="D13" s="230"/>
      <c r="E13" s="63" t="s">
        <v>37</v>
      </c>
      <c r="F13" s="64" t="s">
        <v>38</v>
      </c>
      <c r="G13" s="63" t="s">
        <v>37</v>
      </c>
      <c r="H13" s="64" t="s">
        <v>38</v>
      </c>
      <c r="I13" s="63" t="s">
        <v>37</v>
      </c>
      <c r="J13" s="64" t="s">
        <v>38</v>
      </c>
      <c r="K13" s="63" t="s">
        <v>37</v>
      </c>
      <c r="L13" s="64" t="s">
        <v>38</v>
      </c>
      <c r="M13" s="230"/>
      <c r="O13" s="65"/>
    </row>
    <row r="14" spans="1:15" s="61" customFormat="1" ht="17.25" customHeight="1" thickTop="1" thickBot="1" x14ac:dyDescent="0.25">
      <c r="A14" s="231"/>
      <c r="B14" s="66" t="s">
        <v>89</v>
      </c>
      <c r="C14" s="87" t="s">
        <v>90</v>
      </c>
      <c r="D14" s="88">
        <v>1</v>
      </c>
      <c r="E14" s="89"/>
      <c r="F14" s="90"/>
      <c r="G14" s="91"/>
      <c r="H14" s="90"/>
      <c r="I14" s="91"/>
      <c r="J14" s="90"/>
      <c r="K14" s="91"/>
      <c r="L14" s="90"/>
      <c r="M14" s="86"/>
    </row>
    <row r="15" spans="1:15" s="61" customFormat="1" ht="17.25" customHeight="1" thickBot="1" x14ac:dyDescent="0.25">
      <c r="A15" s="231"/>
      <c r="B15" s="92" t="s">
        <v>49</v>
      </c>
      <c r="C15" s="78"/>
      <c r="D15" s="93"/>
      <c r="E15" s="80"/>
      <c r="F15" s="81"/>
      <c r="G15" s="80"/>
      <c r="H15" s="81"/>
      <c r="I15" s="80"/>
      <c r="J15" s="81"/>
      <c r="K15" s="80"/>
      <c r="L15" s="81"/>
      <c r="M15" s="82"/>
    </row>
    <row r="16" spans="1:15" s="61" customFormat="1" ht="17.25" customHeight="1" thickTop="1" thickBot="1" x14ac:dyDescent="0.25">
      <c r="A16" s="218"/>
      <c r="B16" s="92" t="s">
        <v>50</v>
      </c>
      <c r="C16" s="78"/>
      <c r="D16" s="94"/>
      <c r="E16" s="95"/>
      <c r="F16" s="81"/>
      <c r="G16" s="80"/>
      <c r="H16" s="81"/>
      <c r="I16" s="80"/>
      <c r="J16" s="81"/>
      <c r="K16" s="80"/>
      <c r="L16" s="81"/>
      <c r="M16" s="82"/>
    </row>
    <row r="17" s="61" customFormat="1" ht="17.25" customHeight="1" thickTop="1" x14ac:dyDescent="0.2"/>
  </sheetData>
  <mergeCells count="12">
    <mergeCell ref="B12:B13"/>
    <mergeCell ref="C12:C13"/>
    <mergeCell ref="D12:D13"/>
    <mergeCell ref="M12:M13"/>
    <mergeCell ref="A10:A11"/>
    <mergeCell ref="A12:A16"/>
    <mergeCell ref="A8:A9"/>
    <mergeCell ref="D1:H2"/>
    <mergeCell ref="A3:B4"/>
    <mergeCell ref="C3:C4"/>
    <mergeCell ref="M3:M4"/>
    <mergeCell ref="A5:A7"/>
  </mergeCells>
  <conditionalFormatting sqref="D7 D9">
    <cfRule type="cellIs" dxfId="3" priority="2" stopIfTrue="1" operator="notEqual">
      <formula>1</formula>
    </cfRule>
  </conditionalFormatting>
  <conditionalFormatting sqref="D11">
    <cfRule type="cellIs" dxfId="2" priority="1" stopIfTrue="1" operator="notEqual">
      <formula>1</formula>
    </cfRule>
  </conditionalFormatting>
  <printOptions horizontalCentered="1"/>
  <pageMargins left="0" right="0.15748031496062992" top="0.47244094488188981" bottom="0" header="0" footer="0"/>
  <pageSetup paperSize="9" scale="93" orientation="landscape" r:id="rId1"/>
  <headerFooter alignWithMargins="0">
    <oddHeader xml:space="preserve">&amp;Lנספח מספר 7, א'
</oddHeader>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rightToLeft="1" tabSelected="1" view="pageBreakPreview" zoomScale="85" zoomScaleNormal="100" zoomScaleSheetLayoutView="85" workbookViewId="0">
      <selection activeCell="C2" sqref="C2"/>
    </sheetView>
  </sheetViews>
  <sheetFormatPr defaultRowHeight="17.25" customHeight="1" x14ac:dyDescent="0.2"/>
  <cols>
    <col min="1" max="1" width="6.28515625" style="125" customWidth="1"/>
    <col min="2" max="2" width="21.85546875" style="125" customWidth="1"/>
    <col min="3" max="3" width="21.5703125" style="125" customWidth="1"/>
    <col min="4" max="4" width="12.5703125" style="125" customWidth="1"/>
    <col min="5" max="5" width="12.42578125" style="125" customWidth="1"/>
    <col min="6" max="6" width="11.85546875" style="125" customWidth="1"/>
    <col min="7" max="7" width="12" style="125" customWidth="1"/>
    <col min="8" max="9" width="10.7109375" style="125" customWidth="1"/>
    <col min="10" max="10" width="8.7109375" style="125" customWidth="1"/>
    <col min="11" max="11" width="9.7109375" style="125" bestFit="1" customWidth="1"/>
    <col min="12" max="12" width="24.140625" style="125" customWidth="1"/>
    <col min="13" max="16384" width="9.140625" style="125"/>
  </cols>
  <sheetData>
    <row r="1" spans="1:12" s="51" customFormat="1" ht="19.5" customHeight="1" thickTop="1" x14ac:dyDescent="0.2">
      <c r="A1" s="240" t="s">
        <v>51</v>
      </c>
      <c r="B1" s="241"/>
      <c r="C1" s="45" t="s">
        <v>26</v>
      </c>
      <c r="D1" s="219" t="s">
        <v>87</v>
      </c>
      <c r="E1" s="220"/>
      <c r="F1" s="220"/>
      <c r="G1" s="220"/>
      <c r="H1" s="221"/>
      <c r="I1" s="46" t="s">
        <v>27</v>
      </c>
      <c r="J1" s="97">
        <v>2</v>
      </c>
      <c r="K1" s="98" t="s">
        <v>28</v>
      </c>
      <c r="L1" s="50" t="str">
        <f ca="1">CELL("filename")</f>
        <v>C:\Users\kochit\AppData\Local\Microsoft\Windows\INetCache\Content.Outlook\YA66ADY2\[HT1907.xlsx]סיכום הצעות</v>
      </c>
    </row>
    <row r="2" spans="1:12" s="51" customFormat="1" ht="29.25" customHeight="1" thickBot="1" x14ac:dyDescent="0.25">
      <c r="A2" s="242" t="s">
        <v>88</v>
      </c>
      <c r="B2" s="243"/>
      <c r="C2" s="166" t="s">
        <v>107</v>
      </c>
      <c r="D2" s="222"/>
      <c r="E2" s="223"/>
      <c r="F2" s="223"/>
      <c r="G2" s="223"/>
      <c r="H2" s="224"/>
      <c r="I2" s="53" t="s">
        <v>30</v>
      </c>
      <c r="J2" s="99">
        <v>2</v>
      </c>
      <c r="K2" s="100" t="s">
        <v>31</v>
      </c>
      <c r="L2" s="57"/>
    </row>
    <row r="3" spans="1:12" s="102" customFormat="1" ht="36" customHeight="1" thickTop="1" thickBot="1" x14ac:dyDescent="0.3">
      <c r="A3" s="295" t="s">
        <v>55</v>
      </c>
      <c r="B3" s="298" t="s">
        <v>56</v>
      </c>
      <c r="C3" s="152" t="s">
        <v>73</v>
      </c>
      <c r="D3" s="244" t="s">
        <v>52</v>
      </c>
      <c r="E3" s="245"/>
      <c r="F3" s="101">
        <f>+D24</f>
        <v>0.5</v>
      </c>
      <c r="G3" s="286"/>
      <c r="H3" s="287"/>
      <c r="I3" s="140" t="s">
        <v>53</v>
      </c>
      <c r="J3" s="101">
        <f>+D26</f>
        <v>0.5</v>
      </c>
      <c r="K3" s="236" t="s">
        <v>54</v>
      </c>
      <c r="L3" s="237"/>
    </row>
    <row r="4" spans="1:12" s="102" customFormat="1" ht="31.5" customHeight="1" thickTop="1" thickBot="1" x14ac:dyDescent="0.3">
      <c r="A4" s="296"/>
      <c r="B4" s="299"/>
      <c r="C4" s="151" t="s">
        <v>72</v>
      </c>
      <c r="D4" s="244" t="s">
        <v>52</v>
      </c>
      <c r="E4" s="245"/>
      <c r="F4" s="101">
        <f>+E24</f>
        <v>0.3</v>
      </c>
      <c r="G4" s="141" t="s">
        <v>74</v>
      </c>
      <c r="H4" s="142">
        <f>+E25</f>
        <v>0.4</v>
      </c>
      <c r="I4" s="141" t="s">
        <v>53</v>
      </c>
      <c r="J4" s="101">
        <f>+E26</f>
        <v>0.3</v>
      </c>
      <c r="K4" s="238"/>
      <c r="L4" s="239"/>
    </row>
    <row r="5" spans="1:12" s="103" customFormat="1" ht="20.100000000000001" customHeight="1" thickTop="1" x14ac:dyDescent="0.2">
      <c r="A5" s="296"/>
      <c r="B5" s="299"/>
      <c r="C5" s="246" t="s">
        <v>57</v>
      </c>
      <c r="D5" s="249" t="s">
        <v>58</v>
      </c>
      <c r="E5" s="252" t="s">
        <v>45</v>
      </c>
      <c r="F5" s="261" t="s">
        <v>59</v>
      </c>
      <c r="G5" s="267" t="s">
        <v>75</v>
      </c>
      <c r="H5" s="270" t="s">
        <v>76</v>
      </c>
      <c r="I5" s="264" t="s">
        <v>60</v>
      </c>
      <c r="J5" s="261" t="s">
        <v>61</v>
      </c>
      <c r="K5" s="255" t="s">
        <v>62</v>
      </c>
      <c r="L5" s="258" t="s">
        <v>63</v>
      </c>
    </row>
    <row r="6" spans="1:12" s="103" customFormat="1" ht="20.100000000000001" customHeight="1" x14ac:dyDescent="0.2">
      <c r="A6" s="296"/>
      <c r="B6" s="299"/>
      <c r="C6" s="247"/>
      <c r="D6" s="250"/>
      <c r="E6" s="253"/>
      <c r="F6" s="262"/>
      <c r="G6" s="268"/>
      <c r="H6" s="271"/>
      <c r="I6" s="265"/>
      <c r="J6" s="262"/>
      <c r="K6" s="256"/>
      <c r="L6" s="259"/>
    </row>
    <row r="7" spans="1:12" s="103" customFormat="1" ht="20.100000000000001" customHeight="1" thickBot="1" x14ac:dyDescent="0.25">
      <c r="A7" s="296"/>
      <c r="B7" s="299"/>
      <c r="C7" s="248"/>
      <c r="D7" s="251"/>
      <c r="E7" s="254"/>
      <c r="F7" s="263"/>
      <c r="G7" s="269"/>
      <c r="H7" s="272"/>
      <c r="I7" s="266"/>
      <c r="J7" s="263"/>
      <c r="K7" s="257"/>
      <c r="L7" s="259"/>
    </row>
    <row r="8" spans="1:12" s="108" customFormat="1" ht="18" customHeight="1" thickTop="1" thickBot="1" x14ac:dyDescent="0.25">
      <c r="A8" s="297"/>
      <c r="B8" s="300"/>
      <c r="C8" s="150" t="s">
        <v>64</v>
      </c>
      <c r="D8" s="104">
        <v>0.8</v>
      </c>
      <c r="E8" s="105">
        <v>0.2</v>
      </c>
      <c r="F8" s="106">
        <f>SUM(D8:E8)</f>
        <v>1</v>
      </c>
      <c r="G8" s="148">
        <v>1</v>
      </c>
      <c r="H8" s="105">
        <v>1</v>
      </c>
      <c r="I8" s="104">
        <v>1</v>
      </c>
      <c r="J8" s="106">
        <v>1</v>
      </c>
      <c r="K8" s="107"/>
      <c r="L8" s="260"/>
    </row>
    <row r="9" spans="1:12" s="112" customFormat="1" ht="17.25" customHeight="1" thickTop="1" x14ac:dyDescent="0.2">
      <c r="A9" s="282">
        <v>1</v>
      </c>
      <c r="B9" s="283"/>
      <c r="C9" s="109" t="s">
        <v>65</v>
      </c>
      <c r="D9" s="110"/>
      <c r="E9" s="111"/>
      <c r="F9" s="284"/>
      <c r="G9" s="144"/>
      <c r="H9" s="111"/>
      <c r="I9" s="143"/>
      <c r="J9" s="284"/>
      <c r="K9" s="285"/>
      <c r="L9" s="273"/>
    </row>
    <row r="10" spans="1:12" s="112" customFormat="1" ht="17.25" customHeight="1" x14ac:dyDescent="0.2">
      <c r="A10" s="276"/>
      <c r="B10" s="277"/>
      <c r="C10" s="113" t="s">
        <v>66</v>
      </c>
      <c r="D10" s="114"/>
      <c r="E10" s="115"/>
      <c r="F10" s="279"/>
      <c r="G10" s="145"/>
      <c r="H10" s="115"/>
      <c r="I10" s="114"/>
      <c r="J10" s="279"/>
      <c r="K10" s="281"/>
      <c r="L10" s="274"/>
    </row>
    <row r="11" spans="1:12" s="112" customFormat="1" ht="17.25" customHeight="1" x14ac:dyDescent="0.2">
      <c r="A11" s="275">
        <v>2</v>
      </c>
      <c r="B11" s="277"/>
      <c r="C11" s="116" t="s">
        <v>65</v>
      </c>
      <c r="D11" s="110"/>
      <c r="E11" s="111"/>
      <c r="F11" s="278"/>
      <c r="G11" s="146"/>
      <c r="H11" s="111"/>
      <c r="I11" s="143"/>
      <c r="J11" s="278"/>
      <c r="K11" s="280"/>
      <c r="L11" s="274"/>
    </row>
    <row r="12" spans="1:12" s="112" customFormat="1" ht="17.25" customHeight="1" x14ac:dyDescent="0.2">
      <c r="A12" s="276"/>
      <c r="B12" s="277"/>
      <c r="C12" s="113" t="s">
        <v>66</v>
      </c>
      <c r="D12" s="114"/>
      <c r="E12" s="115"/>
      <c r="F12" s="279"/>
      <c r="G12" s="145"/>
      <c r="H12" s="115"/>
      <c r="I12" s="114"/>
      <c r="J12" s="279"/>
      <c r="K12" s="281"/>
      <c r="L12" s="274"/>
    </row>
    <row r="13" spans="1:12" s="112" customFormat="1" ht="17.25" customHeight="1" x14ac:dyDescent="0.2">
      <c r="A13" s="275">
        <v>3</v>
      </c>
      <c r="B13" s="277"/>
      <c r="C13" s="116" t="s">
        <v>65</v>
      </c>
      <c r="D13" s="110"/>
      <c r="E13" s="111"/>
      <c r="F13" s="278"/>
      <c r="G13" s="146"/>
      <c r="H13" s="111"/>
      <c r="I13" s="143"/>
      <c r="J13" s="278"/>
      <c r="K13" s="280"/>
      <c r="L13" s="274"/>
    </row>
    <row r="14" spans="1:12" s="112" customFormat="1" ht="17.25" customHeight="1" x14ac:dyDescent="0.2">
      <c r="A14" s="276"/>
      <c r="B14" s="277"/>
      <c r="C14" s="113" t="s">
        <v>66</v>
      </c>
      <c r="D14" s="114"/>
      <c r="E14" s="115"/>
      <c r="F14" s="279"/>
      <c r="G14" s="145"/>
      <c r="H14" s="115"/>
      <c r="I14" s="114"/>
      <c r="J14" s="279"/>
      <c r="K14" s="281"/>
      <c r="L14" s="274"/>
    </row>
    <row r="15" spans="1:12" s="112" customFormat="1" ht="17.25" customHeight="1" x14ac:dyDescent="0.2">
      <c r="A15" s="275">
        <v>4</v>
      </c>
      <c r="B15" s="277"/>
      <c r="C15" s="116" t="s">
        <v>65</v>
      </c>
      <c r="D15" s="110"/>
      <c r="E15" s="111"/>
      <c r="F15" s="278"/>
      <c r="G15" s="146"/>
      <c r="H15" s="111"/>
      <c r="I15" s="143"/>
      <c r="J15" s="278"/>
      <c r="K15" s="280"/>
      <c r="L15" s="274"/>
    </row>
    <row r="16" spans="1:12" s="112" customFormat="1" ht="17.25" customHeight="1" x14ac:dyDescent="0.2">
      <c r="A16" s="276"/>
      <c r="B16" s="277"/>
      <c r="C16" s="113" t="s">
        <v>66</v>
      </c>
      <c r="D16" s="114"/>
      <c r="E16" s="115"/>
      <c r="F16" s="279"/>
      <c r="G16" s="145"/>
      <c r="H16" s="115"/>
      <c r="I16" s="114"/>
      <c r="J16" s="279"/>
      <c r="K16" s="281"/>
      <c r="L16" s="274"/>
    </row>
    <row r="17" spans="1:12" s="112" customFormat="1" ht="17.25" customHeight="1" x14ac:dyDescent="0.2">
      <c r="A17" s="275">
        <v>5</v>
      </c>
      <c r="B17" s="277"/>
      <c r="C17" s="116" t="s">
        <v>65</v>
      </c>
      <c r="D17" s="110"/>
      <c r="E17" s="111"/>
      <c r="F17" s="278"/>
      <c r="G17" s="146"/>
      <c r="H17" s="111"/>
      <c r="I17" s="143"/>
      <c r="J17" s="278"/>
      <c r="K17" s="280"/>
      <c r="L17" s="274"/>
    </row>
    <row r="18" spans="1:12" s="112" customFormat="1" ht="17.25" customHeight="1" x14ac:dyDescent="0.2">
      <c r="A18" s="276"/>
      <c r="B18" s="277"/>
      <c r="C18" s="113" t="s">
        <v>66</v>
      </c>
      <c r="D18" s="114"/>
      <c r="E18" s="115"/>
      <c r="F18" s="279"/>
      <c r="G18" s="145"/>
      <c r="H18" s="115"/>
      <c r="I18" s="114"/>
      <c r="J18" s="279"/>
      <c r="K18" s="281"/>
      <c r="L18" s="274"/>
    </row>
    <row r="19" spans="1:12" s="112" customFormat="1" ht="17.25" customHeight="1" x14ac:dyDescent="0.2">
      <c r="A19" s="275">
        <v>6</v>
      </c>
      <c r="B19" s="277"/>
      <c r="C19" s="116" t="s">
        <v>65</v>
      </c>
      <c r="D19" s="110"/>
      <c r="E19" s="111"/>
      <c r="F19" s="278"/>
      <c r="G19" s="146"/>
      <c r="H19" s="111"/>
      <c r="I19" s="143"/>
      <c r="J19" s="278"/>
      <c r="K19" s="280"/>
      <c r="L19" s="274"/>
    </row>
    <row r="20" spans="1:12" s="112" customFormat="1" ht="17.25" customHeight="1" thickBot="1" x14ac:dyDescent="0.25">
      <c r="A20" s="288"/>
      <c r="B20" s="289"/>
      <c r="C20" s="113" t="s">
        <v>66</v>
      </c>
      <c r="D20" s="114"/>
      <c r="E20" s="115"/>
      <c r="F20" s="290"/>
      <c r="G20" s="147"/>
      <c r="H20" s="149"/>
      <c r="I20" s="114"/>
      <c r="J20" s="290"/>
      <c r="K20" s="291"/>
      <c r="L20" s="292"/>
    </row>
    <row r="21" spans="1:12" ht="17.25" customHeight="1" thickTop="1" thickBot="1" x14ac:dyDescent="0.25">
      <c r="A21" s="117"/>
      <c r="B21" s="118"/>
      <c r="C21" s="119"/>
      <c r="D21" s="120"/>
      <c r="E21" s="121"/>
      <c r="F21" s="122"/>
      <c r="G21" s="123">
        <f>MAX(G9,G11,G13,G15,G17,G19)</f>
        <v>0</v>
      </c>
      <c r="H21" s="123"/>
      <c r="I21" s="123">
        <f>MIN(I9,I11,I13,I15,I17,I19)</f>
        <v>0</v>
      </c>
      <c r="J21" s="122"/>
      <c r="K21" s="120"/>
      <c r="L21" s="124"/>
    </row>
    <row r="22" spans="1:12" ht="17.25" customHeight="1" thickTop="1" x14ac:dyDescent="0.2">
      <c r="A22" s="126"/>
      <c r="B22" s="127"/>
      <c r="C22" s="127"/>
      <c r="D22" s="127"/>
      <c r="E22" s="127"/>
      <c r="F22" s="127"/>
      <c r="G22" s="127"/>
      <c r="H22" s="127"/>
      <c r="I22" s="127"/>
      <c r="J22" s="127"/>
      <c r="K22" s="127"/>
      <c r="L22" s="128"/>
    </row>
    <row r="23" spans="1:12" ht="17.25" customHeight="1" x14ac:dyDescent="0.2">
      <c r="A23" s="129"/>
      <c r="B23" s="154"/>
      <c r="C23" s="154"/>
      <c r="D23" s="155" t="s">
        <v>78</v>
      </c>
      <c r="E23" s="155" t="s">
        <v>79</v>
      </c>
      <c r="F23"/>
      <c r="G23"/>
      <c r="H23"/>
      <c r="I23"/>
      <c r="J23" s="130"/>
      <c r="K23" s="130"/>
      <c r="L23" s="131"/>
    </row>
    <row r="24" spans="1:12" ht="30.75" customHeight="1" x14ac:dyDescent="0.2">
      <c r="A24" s="129"/>
      <c r="B24" s="293" t="s">
        <v>67</v>
      </c>
      <c r="C24" s="294"/>
      <c r="D24" s="156">
        <v>0.5</v>
      </c>
      <c r="E24" s="156">
        <v>0.3</v>
      </c>
      <c r="F24"/>
      <c r="G24"/>
      <c r="H24"/>
      <c r="I24"/>
      <c r="J24" s="130"/>
      <c r="K24" s="130"/>
      <c r="L24" s="131"/>
    </row>
    <row r="25" spans="1:12" ht="25.5" customHeight="1" x14ac:dyDescent="0.2">
      <c r="A25" s="129"/>
      <c r="B25" s="293" t="s">
        <v>80</v>
      </c>
      <c r="C25" s="294"/>
      <c r="D25" s="156">
        <v>0</v>
      </c>
      <c r="E25" s="156">
        <v>0.4</v>
      </c>
      <c r="F25"/>
      <c r="G25"/>
      <c r="H25"/>
      <c r="I25"/>
      <c r="J25" s="130"/>
      <c r="K25" s="130"/>
      <c r="L25" s="131"/>
    </row>
    <row r="26" spans="1:12" ht="17.25" customHeight="1" x14ac:dyDescent="0.2">
      <c r="A26" s="129"/>
      <c r="B26" s="293" t="s">
        <v>68</v>
      </c>
      <c r="C26" s="294"/>
      <c r="D26" s="156">
        <v>0.5</v>
      </c>
      <c r="E26" s="156">
        <v>0.3</v>
      </c>
      <c r="F26"/>
      <c r="G26"/>
      <c r="H26"/>
      <c r="I26"/>
      <c r="J26" s="130"/>
      <c r="K26" s="130"/>
      <c r="L26" s="131"/>
    </row>
    <row r="27" spans="1:12" ht="17.25" customHeight="1" x14ac:dyDescent="0.2">
      <c r="A27" s="129"/>
      <c r="B27" s="293" t="s">
        <v>69</v>
      </c>
      <c r="C27" s="294"/>
      <c r="D27" s="156">
        <v>1</v>
      </c>
      <c r="E27" s="156">
        <v>1</v>
      </c>
      <c r="F27"/>
      <c r="G27"/>
      <c r="H27"/>
      <c r="I27"/>
      <c r="J27" s="130"/>
      <c r="K27" s="130"/>
      <c r="L27" s="131"/>
    </row>
    <row r="28" spans="1:12" ht="42.75" customHeight="1" x14ac:dyDescent="0.2">
      <c r="A28" s="129"/>
      <c r="B28" s="133" t="s">
        <v>70</v>
      </c>
      <c r="C28" s="132">
        <v>0.8</v>
      </c>
      <c r="D28" s="130"/>
      <c r="E28" s="130"/>
      <c r="F28" s="130"/>
      <c r="G28" s="130"/>
      <c r="H28" s="130"/>
      <c r="I28" s="130"/>
      <c r="J28" s="130"/>
      <c r="K28" s="130"/>
      <c r="L28" s="131"/>
    </row>
    <row r="29" spans="1:12" ht="17.25" customHeight="1" x14ac:dyDescent="0.2">
      <c r="A29" s="129"/>
      <c r="B29" s="130"/>
      <c r="C29" s="134"/>
      <c r="D29" s="130"/>
      <c r="E29" s="130"/>
      <c r="F29" s="130"/>
      <c r="G29" s="130"/>
      <c r="H29" s="130"/>
      <c r="I29" s="130"/>
      <c r="J29" s="130"/>
      <c r="K29" s="130"/>
      <c r="L29" s="131"/>
    </row>
    <row r="30" spans="1:12" ht="17.25" customHeight="1" x14ac:dyDescent="0.25">
      <c r="A30" s="129"/>
      <c r="B30" s="135" t="s">
        <v>71</v>
      </c>
      <c r="C30" s="136"/>
      <c r="D30" s="136"/>
      <c r="E30" s="132">
        <v>0.7</v>
      </c>
      <c r="F30" s="130"/>
      <c r="G30" s="130"/>
      <c r="H30" s="130"/>
      <c r="I30" s="130"/>
      <c r="J30" s="130"/>
      <c r="K30" s="130"/>
      <c r="L30" s="131"/>
    </row>
    <row r="31" spans="1:12" ht="17.25" customHeight="1" thickBot="1" x14ac:dyDescent="0.25">
      <c r="A31" s="137"/>
      <c r="B31" s="138"/>
      <c r="C31" s="138"/>
      <c r="D31" s="138"/>
      <c r="E31" s="138"/>
      <c r="F31" s="138"/>
      <c r="G31" s="138"/>
      <c r="H31" s="138"/>
      <c r="I31" s="138"/>
      <c r="J31" s="138"/>
      <c r="K31" s="138"/>
      <c r="L31" s="139"/>
    </row>
    <row r="32" spans="1:12" ht="17.25" customHeight="1" thickTop="1" x14ac:dyDescent="0.2"/>
  </sheetData>
  <mergeCells count="59">
    <mergeCell ref="B25:C25"/>
    <mergeCell ref="B26:C26"/>
    <mergeCell ref="B27:C27"/>
    <mergeCell ref="A3:A8"/>
    <mergeCell ref="B3:B8"/>
    <mergeCell ref="B24:C24"/>
    <mergeCell ref="A15:A16"/>
    <mergeCell ref="B15:B16"/>
    <mergeCell ref="G3:H3"/>
    <mergeCell ref="L17:L18"/>
    <mergeCell ref="A19:A20"/>
    <mergeCell ref="B19:B20"/>
    <mergeCell ref="F19:F20"/>
    <mergeCell ref="J19:J20"/>
    <mergeCell ref="K19:K20"/>
    <mergeCell ref="L19:L20"/>
    <mergeCell ref="A17:A18"/>
    <mergeCell ref="B17:B18"/>
    <mergeCell ref="F17:F18"/>
    <mergeCell ref="J17:J18"/>
    <mergeCell ref="K17:K18"/>
    <mergeCell ref="L13:L14"/>
    <mergeCell ref="F15:F16"/>
    <mergeCell ref="J15:J16"/>
    <mergeCell ref="K15:K16"/>
    <mergeCell ref="L15:L16"/>
    <mergeCell ref="A13:A14"/>
    <mergeCell ref="B13:B14"/>
    <mergeCell ref="F13:F14"/>
    <mergeCell ref="J13:J14"/>
    <mergeCell ref="K13:K14"/>
    <mergeCell ref="L9:L10"/>
    <mergeCell ref="A11:A12"/>
    <mergeCell ref="B11:B12"/>
    <mergeCell ref="F11:F12"/>
    <mergeCell ref="J11:J12"/>
    <mergeCell ref="K11:K12"/>
    <mergeCell ref="L11:L12"/>
    <mergeCell ref="A9:A10"/>
    <mergeCell ref="B9:B10"/>
    <mergeCell ref="F9:F10"/>
    <mergeCell ref="J9:J10"/>
    <mergeCell ref="K9:K10"/>
    <mergeCell ref="K3:L4"/>
    <mergeCell ref="A1:B1"/>
    <mergeCell ref="A2:B2"/>
    <mergeCell ref="D3:E3"/>
    <mergeCell ref="C5:C7"/>
    <mergeCell ref="D5:D7"/>
    <mergeCell ref="E5:E7"/>
    <mergeCell ref="D1:H2"/>
    <mergeCell ref="K5:K7"/>
    <mergeCell ref="L5:L8"/>
    <mergeCell ref="F5:F7"/>
    <mergeCell ref="I5:I7"/>
    <mergeCell ref="J5:J7"/>
    <mergeCell ref="G5:G7"/>
    <mergeCell ref="D4:E4"/>
    <mergeCell ref="H5:H7"/>
  </mergeCells>
  <conditionalFormatting sqref="F8 I8:J8">
    <cfRule type="cellIs" dxfId="1" priority="6" stopIfTrue="1" operator="notEqual">
      <formula>1</formula>
    </cfRule>
  </conditionalFormatting>
  <conditionalFormatting sqref="G8:H8">
    <cfRule type="cellIs" dxfId="0" priority="5" stopIfTrue="1" operator="notEqual">
      <formula>1</formula>
    </cfRule>
  </conditionalFormatting>
  <printOptions horizontalCentered="1"/>
  <pageMargins left="0.23622047244094491" right="0" top="0.47244094488188981" bottom="0" header="0" footer="0"/>
  <pageSetup paperSize="9" scale="88" orientation="landscape" r:id="rId1"/>
  <headerFooter alignWithMargins="0">
    <oddHeader>&amp;Lנספח מספר 7, ב'</oddHeader>
    <oddFooter>&amp;L&amp;A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מחוון</vt:lpstr>
      <vt:lpstr>קריטריונים</vt:lpstr>
      <vt:lpstr>סיכום הצעות</vt:lpstr>
      <vt:lpstr>מחוון!WPrint_Area_W</vt:lpstr>
      <vt:lpstr>'סיכום הצעות'!WPrint_Area_W</vt:lpstr>
      <vt:lpstr>קריטריונים!WPrint_Area_W</vt:lpstr>
      <vt:lpstr>מחוון!WPrint_TitlesW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dc:creator>
  <cp:lastModifiedBy>כוכי טרבלסי</cp:lastModifiedBy>
  <cp:lastPrinted>2019-02-25T09:25:07Z</cp:lastPrinted>
  <dcterms:created xsi:type="dcterms:W3CDTF">2017-06-01T11:00:50Z</dcterms:created>
  <dcterms:modified xsi:type="dcterms:W3CDTF">2019-02-26T09:44:03Z</dcterms:modified>
</cp:coreProperties>
</file>